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THAC SI\Năm 2021\Thang 6\Quyet dinh\Cong nhan\"/>
    </mc:Choice>
  </mc:AlternateContent>
  <bookViews>
    <workbookView xWindow="0" yWindow="0" windowWidth="19200" windowHeight="7050" firstSheet="1" activeTab="1"/>
  </bookViews>
  <sheets>
    <sheet name="DS chot ngay 20.3.2021" sheetId="56" state="hidden" r:id="rId1"/>
    <sheet name="DS tot nghiep" sheetId="58" r:id="rId2"/>
    <sheet name="cHUA HOAN THIEN" sheetId="59" state="hidden" r:id="rId3"/>
    <sheet name="DS gui KHTC" sheetId="57" state="hidden" r:id="rId4"/>
  </sheets>
  <externalReferences>
    <externalReference r:id="rId5"/>
    <externalReference r:id="rId6"/>
    <externalReference r:id="rId7"/>
  </externalReferences>
  <definedNames>
    <definedName name="_xlnm._FilterDatabase" localSheetId="2" hidden="1">'cHUA HOAN THIEN'!$B$6:$S$44</definedName>
    <definedName name="_xlnm._FilterDatabase" localSheetId="0" hidden="1">'DS chot ngay 20.3.2021'!$B$6:$X$44</definedName>
    <definedName name="_xlnm._FilterDatabase" localSheetId="3" hidden="1">'DS gui KHTC'!$B$6:$AN$44</definedName>
    <definedName name="_xlnm._FilterDatabase" localSheetId="1" hidden="1">'DS tot nghiep'!$A$7:$AS$54</definedName>
    <definedName name="_xlnm.Print_Area" localSheetId="2">'cHUA HOAN THIEN'!$B$1:$AH$44</definedName>
    <definedName name="_xlnm.Print_Area" localSheetId="0">'DS chot ngay 20.3.2021'!$B$1:$AH$44</definedName>
    <definedName name="_xlnm.Print_Area" localSheetId="3">'DS gui KHTC'!$B$1:$Z$44</definedName>
    <definedName name="_xlnm.Print_Area" localSheetId="1">'DS tot nghiep'!$A$1:$P$66</definedName>
    <definedName name="_xlnm.Print_Titles" localSheetId="2">'cHUA HOAN THIEN'!$6:$6</definedName>
    <definedName name="_xlnm.Print_Titles" localSheetId="0">'DS chot ngay 20.3.2021'!$6:$6</definedName>
    <definedName name="_xlnm.Print_Titles" localSheetId="3">'DS gui KHTC'!$6:$6</definedName>
    <definedName name="_xlnm.Print_Titles" localSheetId="1">'DS tot nghiep'!$7:$7</definedName>
  </definedNames>
  <calcPr calcId="162913"/>
</workbook>
</file>

<file path=xl/calcChain.xml><?xml version="1.0" encoding="utf-8"?>
<calcChain xmlns="http://schemas.openxmlformats.org/spreadsheetml/2006/main">
  <c r="Q7" i="58" l="1"/>
  <c r="AO12" i="58" l="1"/>
  <c r="AP12" i="58"/>
  <c r="AO11" i="58"/>
  <c r="AP11" i="58"/>
  <c r="AO15" i="58"/>
  <c r="AP15" i="58"/>
  <c r="AO14" i="58"/>
  <c r="AP14" i="58"/>
  <c r="AO16" i="58"/>
  <c r="AP16" i="58"/>
  <c r="AO17" i="58"/>
  <c r="AP17" i="58"/>
  <c r="AO18" i="58"/>
  <c r="AP18" i="58"/>
  <c r="AO19" i="58"/>
  <c r="AP19" i="58"/>
  <c r="AO20" i="58"/>
  <c r="AP20" i="58"/>
  <c r="AO21" i="58"/>
  <c r="AP21" i="58"/>
  <c r="AO22" i="58"/>
  <c r="AP22" i="58"/>
  <c r="A44" i="59" l="1"/>
  <c r="AH43" i="59"/>
  <c r="AA43" i="59"/>
  <c r="A43" i="59"/>
  <c r="AD43" i="59" s="1"/>
  <c r="A42" i="59"/>
  <c r="AC42" i="59" s="1"/>
  <c r="AK41" i="59"/>
  <c r="AJ41" i="59"/>
  <c r="AC41" i="59"/>
  <c r="AA41" i="59"/>
  <c r="Z41" i="59"/>
  <c r="A41" i="59"/>
  <c r="AD41" i="59" s="1"/>
  <c r="AJ40" i="59"/>
  <c r="AC40" i="59"/>
  <c r="Z40" i="59"/>
  <c r="A40" i="59"/>
  <c r="AD40" i="59" s="1"/>
  <c r="AK39" i="59"/>
  <c r="A39" i="59"/>
  <c r="AC39" i="59" s="1"/>
  <c r="AK38" i="59"/>
  <c r="AC38" i="59"/>
  <c r="AB38" i="59"/>
  <c r="Z38" i="59"/>
  <c r="Y38" i="59"/>
  <c r="A38" i="59"/>
  <c r="AD38" i="59" s="1"/>
  <c r="AJ37" i="59"/>
  <c r="AE37" i="59"/>
  <c r="Z37" i="59"/>
  <c r="Y37" i="59"/>
  <c r="A37" i="59"/>
  <c r="AD37" i="59" s="1"/>
  <c r="AK36" i="59"/>
  <c r="AA36" i="59"/>
  <c r="A36" i="59"/>
  <c r="AC36" i="59" s="1"/>
  <c r="A35" i="59"/>
  <c r="AD35" i="59" s="1"/>
  <c r="A34" i="59"/>
  <c r="AD34" i="59" s="1"/>
  <c r="A33" i="59"/>
  <c r="AC33" i="59" s="1"/>
  <c r="AC32" i="59"/>
  <c r="AA32" i="59"/>
  <c r="Z32" i="59"/>
  <c r="A32" i="59"/>
  <c r="AD32" i="59" s="1"/>
  <c r="AJ31" i="59"/>
  <c r="AC31" i="59"/>
  <c r="Z31" i="59"/>
  <c r="A31" i="59"/>
  <c r="AD31" i="59" s="1"/>
  <c r="AK30" i="59"/>
  <c r="A30" i="59"/>
  <c r="AC30" i="59" s="1"/>
  <c r="AK29" i="59"/>
  <c r="AC29" i="59"/>
  <c r="AB29" i="59"/>
  <c r="AA29" i="59"/>
  <c r="Z29" i="59"/>
  <c r="Y29" i="59"/>
  <c r="A29" i="59"/>
  <c r="AD29" i="59" s="1"/>
  <c r="AJ28" i="59"/>
  <c r="AE28" i="59"/>
  <c r="AC28" i="59"/>
  <c r="Z28" i="59"/>
  <c r="Y28" i="59"/>
  <c r="A28" i="59"/>
  <c r="AD28" i="59" s="1"/>
  <c r="AK27" i="59"/>
  <c r="AA27" i="59"/>
  <c r="A27" i="59"/>
  <c r="AC27" i="59" s="1"/>
  <c r="AA26" i="59"/>
  <c r="A26" i="59"/>
  <c r="AD26" i="59" s="1"/>
  <c r="AC25" i="59"/>
  <c r="A25" i="59"/>
  <c r="AD25" i="59" s="1"/>
  <c r="A24" i="59"/>
  <c r="AC24" i="59" s="1"/>
  <c r="AC23" i="59"/>
  <c r="Z23" i="59"/>
  <c r="A23" i="59"/>
  <c r="AD23" i="59" s="1"/>
  <c r="AJ22" i="59"/>
  <c r="Z22" i="59"/>
  <c r="A22" i="59"/>
  <c r="AD22" i="59" s="1"/>
  <c r="A21" i="59"/>
  <c r="AB21" i="59" s="1"/>
  <c r="AC20" i="59"/>
  <c r="Z20" i="59"/>
  <c r="A20" i="59"/>
  <c r="AD20" i="59" s="1"/>
  <c r="AJ19" i="59"/>
  <c r="Z19" i="59"/>
  <c r="A19" i="59"/>
  <c r="AD19" i="59" s="1"/>
  <c r="AK18" i="59"/>
  <c r="AJ18" i="59"/>
  <c r="AC18" i="59"/>
  <c r="AA18" i="59"/>
  <c r="A18" i="59"/>
  <c r="AB18" i="59" s="1"/>
  <c r="AA17" i="59"/>
  <c r="A17" i="59"/>
  <c r="AD17" i="59" s="1"/>
  <c r="AJ16" i="59"/>
  <c r="AC16" i="59"/>
  <c r="A16" i="59"/>
  <c r="AD16" i="59" s="1"/>
  <c r="AC15" i="59"/>
  <c r="AA15" i="59"/>
  <c r="A15" i="59"/>
  <c r="AB15" i="59" s="1"/>
  <c r="AK14" i="59"/>
  <c r="AJ14" i="59"/>
  <c r="AC14" i="59"/>
  <c r="AB14" i="59"/>
  <c r="AA14" i="59"/>
  <c r="Z14" i="59"/>
  <c r="Y14" i="59"/>
  <c r="A14" i="59"/>
  <c r="AD14" i="59" s="1"/>
  <c r="AJ13" i="59"/>
  <c r="AE13" i="59"/>
  <c r="AC13" i="59"/>
  <c r="Z13" i="59"/>
  <c r="Y13" i="59"/>
  <c r="A13" i="59"/>
  <c r="AD13" i="59" s="1"/>
  <c r="AC12" i="59"/>
  <c r="A12" i="59"/>
  <c r="AB12" i="59" s="1"/>
  <c r="AK11" i="59"/>
  <c r="AC11" i="59"/>
  <c r="AB11" i="59"/>
  <c r="AA11" i="59"/>
  <c r="Z11" i="59"/>
  <c r="Y11" i="59"/>
  <c r="A11" i="59"/>
  <c r="AD11" i="59" s="1"/>
  <c r="AJ10" i="59"/>
  <c r="AE10" i="59"/>
  <c r="AC10" i="59"/>
  <c r="Z10" i="59"/>
  <c r="Y10" i="59"/>
  <c r="A10" i="59"/>
  <c r="AD10" i="59" s="1"/>
  <c r="AC9" i="59"/>
  <c r="A9" i="59"/>
  <c r="AB9" i="59" s="1"/>
  <c r="AE8" i="59"/>
  <c r="Z8" i="59"/>
  <c r="Y8" i="59"/>
  <c r="A8" i="59"/>
  <c r="AD8" i="59" s="1"/>
  <c r="AC7" i="59"/>
  <c r="Z7" i="59"/>
  <c r="A7" i="59"/>
  <c r="AD7" i="59" s="1"/>
  <c r="AO26" i="58"/>
  <c r="AP26" i="58"/>
  <c r="AP23" i="58"/>
  <c r="AO46" i="58"/>
  <c r="AO44" i="58"/>
  <c r="AO42" i="58"/>
  <c r="AE35" i="59" l="1"/>
  <c r="AA7" i="59"/>
  <c r="AK9" i="59"/>
  <c r="AA20" i="59"/>
  <c r="AE32" i="59"/>
  <c r="Y34" i="59"/>
  <c r="Y35" i="59"/>
  <c r="AK35" i="59"/>
  <c r="AB43" i="59"/>
  <c r="AK12" i="59"/>
  <c r="AE16" i="59"/>
  <c r="AB17" i="59"/>
  <c r="AC19" i="59"/>
  <c r="AA21" i="59"/>
  <c r="AC22" i="59"/>
  <c r="AA23" i="59"/>
  <c r="AA24" i="59"/>
  <c r="AE25" i="59"/>
  <c r="AB26" i="59"/>
  <c r="AB7" i="59"/>
  <c r="AC8" i="59"/>
  <c r="AE11" i="59"/>
  <c r="AE14" i="59"/>
  <c r="AK15" i="59"/>
  <c r="AC17" i="59"/>
  <c r="AE19" i="59"/>
  <c r="AB20" i="59"/>
  <c r="AC21" i="59"/>
  <c r="AE22" i="59"/>
  <c r="AB23" i="59"/>
  <c r="AK24" i="59"/>
  <c r="AJ25" i="59"/>
  <c r="AC26" i="59"/>
  <c r="AE29" i="59"/>
  <c r="Y31" i="59"/>
  <c r="Y32" i="59"/>
  <c r="AK32" i="59"/>
  <c r="Z34" i="59"/>
  <c r="Z35" i="59"/>
  <c r="AC37" i="59"/>
  <c r="AA38" i="59"/>
  <c r="AA39" i="59"/>
  <c r="AE40" i="59"/>
  <c r="AB41" i="59"/>
  <c r="AA42" i="59"/>
  <c r="AC43" i="59"/>
  <c r="AE17" i="59"/>
  <c r="AE26" i="59"/>
  <c r="AC34" i="59"/>
  <c r="AA35" i="59"/>
  <c r="AE43" i="59"/>
  <c r="AK21" i="59"/>
  <c r="Y16" i="59"/>
  <c r="Y17" i="59"/>
  <c r="AK17" i="59"/>
  <c r="AE20" i="59"/>
  <c r="AE23" i="59"/>
  <c r="Y25" i="59"/>
  <c r="Y26" i="59"/>
  <c r="AK26" i="59"/>
  <c r="AA33" i="59"/>
  <c r="AE34" i="59"/>
  <c r="AB35" i="59"/>
  <c r="AE41" i="59"/>
  <c r="Y43" i="59"/>
  <c r="AE7" i="59"/>
  <c r="Y7" i="59"/>
  <c r="AA9" i="59"/>
  <c r="AA12" i="59"/>
  <c r="Z16" i="59"/>
  <c r="Z17" i="59"/>
  <c r="Y19" i="59"/>
  <c r="Y20" i="59"/>
  <c r="AK20" i="59"/>
  <c r="Y22" i="59"/>
  <c r="Y23" i="59"/>
  <c r="AK23" i="59"/>
  <c r="Z25" i="59"/>
  <c r="Z26" i="59"/>
  <c r="AA30" i="59"/>
  <c r="AE31" i="59"/>
  <c r="AB32" i="59"/>
  <c r="AK33" i="59"/>
  <c r="AJ34" i="59"/>
  <c r="AC35" i="59"/>
  <c r="AE38" i="59"/>
  <c r="Y40" i="59"/>
  <c r="Y41" i="59"/>
  <c r="Z43" i="59"/>
  <c r="AD15" i="59"/>
  <c r="AD18" i="59"/>
  <c r="AD21" i="59"/>
  <c r="AD24" i="59"/>
  <c r="AD36" i="59"/>
  <c r="AD39" i="59"/>
  <c r="AJ6" i="59"/>
  <c r="AA8" i="59"/>
  <c r="Y9" i="59"/>
  <c r="AE9" i="59"/>
  <c r="AA10" i="59"/>
  <c r="AK10" i="59"/>
  <c r="Y12" i="59"/>
  <c r="AE12" i="59"/>
  <c r="AA13" i="59"/>
  <c r="AK13" i="59"/>
  <c r="Y18" i="59"/>
  <c r="AE18" i="59"/>
  <c r="AA19" i="59"/>
  <c r="AK19" i="59"/>
  <c r="Y24" i="59"/>
  <c r="AE24" i="59"/>
  <c r="AA25" i="59"/>
  <c r="AK25" i="59"/>
  <c r="Y30" i="59"/>
  <c r="AE30" i="59"/>
  <c r="AA31" i="59"/>
  <c r="AK31" i="59"/>
  <c r="Y36" i="59"/>
  <c r="AE36" i="59"/>
  <c r="AA37" i="59"/>
  <c r="AK37" i="59"/>
  <c r="Y42" i="59"/>
  <c r="AE42" i="59"/>
  <c r="AD9" i="59"/>
  <c r="AD12" i="59"/>
  <c r="AD27" i="59"/>
  <c r="AD30" i="59"/>
  <c r="AD33" i="59"/>
  <c r="AD42" i="59"/>
  <c r="Y15" i="59"/>
  <c r="AE15" i="59"/>
  <c r="AA16" i="59"/>
  <c r="AK16" i="59"/>
  <c r="Y21" i="59"/>
  <c r="AE21" i="59"/>
  <c r="AA22" i="59"/>
  <c r="AK22" i="59"/>
  <c r="Y27" i="59"/>
  <c r="AE27" i="59"/>
  <c r="AA28" i="59"/>
  <c r="AK28" i="59"/>
  <c r="Y33" i="59"/>
  <c r="AE33" i="59"/>
  <c r="AA34" i="59"/>
  <c r="AK34" i="59"/>
  <c r="Y39" i="59"/>
  <c r="AE39" i="59"/>
  <c r="AA40" i="59"/>
  <c r="AK40" i="59"/>
  <c r="AB8" i="59"/>
  <c r="Z9" i="59"/>
  <c r="AJ9" i="59"/>
  <c r="AB10" i="59"/>
  <c r="Z12" i="59"/>
  <c r="AJ12" i="59"/>
  <c r="AB13" i="59"/>
  <c r="Z15" i="59"/>
  <c r="AJ15" i="59"/>
  <c r="AB16" i="59"/>
  <c r="Z18" i="59"/>
  <c r="AB19" i="59"/>
  <c r="Z21" i="59"/>
  <c r="AJ21" i="59"/>
  <c r="AB22" i="59"/>
  <c r="Z24" i="59"/>
  <c r="AJ24" i="59"/>
  <c r="AB25" i="59"/>
  <c r="Z27" i="59"/>
  <c r="AJ27" i="59"/>
  <c r="AB28" i="59"/>
  <c r="Z30" i="59"/>
  <c r="AJ30" i="59"/>
  <c r="AB31" i="59"/>
  <c r="Z33" i="59"/>
  <c r="AJ33" i="59"/>
  <c r="AB34" i="59"/>
  <c r="Z36" i="59"/>
  <c r="AJ36" i="59"/>
  <c r="AB37" i="59"/>
  <c r="Z39" i="59"/>
  <c r="AJ39" i="59"/>
  <c r="AB40" i="59"/>
  <c r="Z42" i="59"/>
  <c r="AJ11" i="59"/>
  <c r="AJ17" i="59"/>
  <c r="AJ20" i="59"/>
  <c r="AJ23" i="59"/>
  <c r="AB24" i="59"/>
  <c r="AJ26" i="59"/>
  <c r="AB27" i="59"/>
  <c r="AJ29" i="59"/>
  <c r="AB30" i="59"/>
  <c r="AJ32" i="59"/>
  <c r="AB33" i="59"/>
  <c r="AJ35" i="59"/>
  <c r="AB36" i="59"/>
  <c r="AJ38" i="59"/>
  <c r="AB39" i="59"/>
  <c r="AB42" i="59"/>
  <c r="AO24" i="58"/>
  <c r="AO28" i="58"/>
  <c r="AO54" i="58"/>
  <c r="AO41" i="58"/>
  <c r="AP24" i="58"/>
  <c r="AO40" i="58"/>
  <c r="AO43" i="58"/>
  <c r="AO49" i="58"/>
  <c r="AP42" i="58"/>
  <c r="AP49" i="58"/>
  <c r="AO7" i="58"/>
  <c r="AP54" i="58"/>
  <c r="AO50" i="58"/>
  <c r="AP43" i="58"/>
  <c r="AP9" i="58"/>
  <c r="AO9" i="58"/>
  <c r="AP40" i="58"/>
  <c r="AP45" i="58"/>
  <c r="AO45" i="58"/>
  <c r="AP46" i="58"/>
  <c r="AO47" i="58"/>
  <c r="AP48" i="58"/>
  <c r="AO25" i="58"/>
  <c r="AP28" i="58"/>
  <c r="AP41" i="58"/>
  <c r="AP44" i="58"/>
  <c r="AP47" i="58"/>
  <c r="AP50" i="58"/>
  <c r="AP25" i="58"/>
  <c r="AO48" i="58"/>
  <c r="AO23" i="58"/>
  <c r="A8" i="56"/>
  <c r="AE8" i="56" s="1"/>
  <c r="A9" i="56"/>
  <c r="Z9" i="56" s="1"/>
  <c r="A10" i="56"/>
  <c r="AA10" i="56" s="1"/>
  <c r="A11" i="56"/>
  <c r="AE11" i="56" s="1"/>
  <c r="A12" i="56"/>
  <c r="AC12" i="56" s="1"/>
  <c r="A13" i="56"/>
  <c r="AD13" i="56" s="1"/>
  <c r="A14" i="56"/>
  <c r="AE14" i="56" s="1"/>
  <c r="A15" i="56"/>
  <c r="Z15" i="56" s="1"/>
  <c r="A16" i="56"/>
  <c r="AA16" i="56" s="1"/>
  <c r="A17" i="56"/>
  <c r="AE17" i="56" s="1"/>
  <c r="A18" i="56"/>
  <c r="AC18" i="56" s="1"/>
  <c r="A19" i="56"/>
  <c r="AD19" i="56" s="1"/>
  <c r="A20" i="56"/>
  <c r="AE20" i="56" s="1"/>
  <c r="A21" i="56"/>
  <c r="Z21" i="56" s="1"/>
  <c r="A22" i="56"/>
  <c r="AA22" i="56" s="1"/>
  <c r="A23" i="56"/>
  <c r="AE23" i="56" s="1"/>
  <c r="A24" i="56"/>
  <c r="AC24" i="56" s="1"/>
  <c r="A25" i="56"/>
  <c r="AD25" i="56" s="1"/>
  <c r="A26" i="56"/>
  <c r="AE26" i="56" s="1"/>
  <c r="A27" i="56"/>
  <c r="Z27" i="56" s="1"/>
  <c r="A28" i="56"/>
  <c r="AA28" i="56" s="1"/>
  <c r="A29" i="56"/>
  <c r="AE29" i="56" s="1"/>
  <c r="A30" i="56"/>
  <c r="AC30" i="56" s="1"/>
  <c r="A31" i="56"/>
  <c r="AD31" i="56" s="1"/>
  <c r="A32" i="56"/>
  <c r="AE32" i="56" s="1"/>
  <c r="A33" i="56"/>
  <c r="Z33" i="56" s="1"/>
  <c r="A34" i="56"/>
  <c r="AA34" i="56" s="1"/>
  <c r="A35" i="56"/>
  <c r="AE35" i="56" s="1"/>
  <c r="A36" i="56"/>
  <c r="AC36" i="56" s="1"/>
  <c r="A37" i="56"/>
  <c r="AD37" i="56" s="1"/>
  <c r="A38" i="56"/>
  <c r="AE38" i="56" s="1"/>
  <c r="A39" i="56"/>
  <c r="Z39" i="56" s="1"/>
  <c r="A40" i="56"/>
  <c r="AA40" i="56" s="1"/>
  <c r="A41" i="56"/>
  <c r="AE41" i="56" s="1"/>
  <c r="A42" i="56"/>
  <c r="AC42" i="56" s="1"/>
  <c r="A43" i="56"/>
  <c r="AD43" i="56" s="1"/>
  <c r="A7" i="56"/>
  <c r="AE7" i="56" s="1"/>
  <c r="AA9" i="56"/>
  <c r="AC9" i="56"/>
  <c r="AB10" i="56"/>
  <c r="AD10" i="56"/>
  <c r="AA11" i="56"/>
  <c r="AC11" i="56"/>
  <c r="AB12" i="56"/>
  <c r="Z14" i="56"/>
  <c r="AB14" i="56"/>
  <c r="AD14" i="56"/>
  <c r="AA15" i="56"/>
  <c r="AC15" i="56"/>
  <c r="Z16" i="56"/>
  <c r="AB16" i="56"/>
  <c r="AD16" i="56"/>
  <c r="AA17" i="56"/>
  <c r="AC17" i="56"/>
  <c r="Z18" i="56"/>
  <c r="AB18" i="56"/>
  <c r="AD18" i="56"/>
  <c r="Z20" i="56"/>
  <c r="AB20" i="56"/>
  <c r="AD20" i="56"/>
  <c r="AA21" i="56"/>
  <c r="AC21" i="56"/>
  <c r="Z22" i="56"/>
  <c r="AD22" i="56"/>
  <c r="AA23" i="56"/>
  <c r="AC23" i="56"/>
  <c r="Z24" i="56"/>
  <c r="AB24" i="56"/>
  <c r="AD24" i="56"/>
  <c r="Z26" i="56"/>
  <c r="AB26" i="56"/>
  <c r="AD26" i="56"/>
  <c r="AA27" i="56"/>
  <c r="AC27" i="56"/>
  <c r="AB28" i="56"/>
  <c r="AD28" i="56"/>
  <c r="AA29" i="56"/>
  <c r="AC29" i="56"/>
  <c r="Z30" i="56"/>
  <c r="AB30" i="56"/>
  <c r="AD30" i="56"/>
  <c r="Z32" i="56"/>
  <c r="AB32" i="56"/>
  <c r="AD32" i="56"/>
  <c r="AA33" i="56"/>
  <c r="AC33" i="56"/>
  <c r="Z34" i="56"/>
  <c r="AB34" i="56"/>
  <c r="AD34" i="56"/>
  <c r="AA35" i="56"/>
  <c r="AC35" i="56"/>
  <c r="Z36" i="56"/>
  <c r="AB36" i="56"/>
  <c r="AD36" i="56"/>
  <c r="Z38" i="56"/>
  <c r="AB38" i="56"/>
  <c r="AD38" i="56"/>
  <c r="AA39" i="56"/>
  <c r="AC39" i="56"/>
  <c r="Z40" i="56"/>
  <c r="AB40" i="56"/>
  <c r="AA41" i="56"/>
  <c r="AC41" i="56"/>
  <c r="Z42" i="56"/>
  <c r="AB42" i="56"/>
  <c r="AD42" i="56"/>
  <c r="AD7" i="56"/>
  <c r="AB7" i="56"/>
  <c r="Z7" i="56"/>
  <c r="Y9" i="56"/>
  <c r="Y11" i="56"/>
  <c r="Y15" i="56"/>
  <c r="Y17" i="56"/>
  <c r="Y21" i="56"/>
  <c r="Y23" i="56"/>
  <c r="Y27" i="56"/>
  <c r="Y29" i="56"/>
  <c r="Y33" i="56"/>
  <c r="Y35" i="56"/>
  <c r="Y39" i="56"/>
  <c r="Y41" i="56"/>
  <c r="A44" i="57"/>
  <c r="AH24" i="57"/>
  <c r="AJ43" i="57"/>
  <c r="A42" i="57"/>
  <c r="AK43" i="57"/>
  <c r="A41" i="57"/>
  <c r="A40" i="57"/>
  <c r="A39" i="57"/>
  <c r="AJ28" i="57"/>
  <c r="A38" i="57"/>
  <c r="A37" i="57"/>
  <c r="A36" i="57"/>
  <c r="A35" i="57"/>
  <c r="A34" i="57"/>
  <c r="A33" i="57"/>
  <c r="A32" i="57"/>
  <c r="A31" i="57"/>
  <c r="A30" i="57"/>
  <c r="AK9" i="57"/>
  <c r="A29" i="57"/>
  <c r="AJ8" i="57"/>
  <c r="A28" i="57"/>
  <c r="AK8" i="57"/>
  <c r="A27" i="57"/>
  <c r="AJ37" i="57"/>
  <c r="A26" i="57"/>
  <c r="AK37" i="57"/>
  <c r="A25" i="57"/>
  <c r="A24" i="57"/>
  <c r="AK18" i="57"/>
  <c r="A23" i="57"/>
  <c r="A22" i="57"/>
  <c r="AK35" i="57"/>
  <c r="A21" i="57"/>
  <c r="AJ23" i="57"/>
  <c r="A20" i="57"/>
  <c r="AK23" i="57"/>
  <c r="AJ22" i="57"/>
  <c r="A19" i="57"/>
  <c r="AJ21" i="57"/>
  <c r="A18" i="57"/>
  <c r="AJ16" i="57"/>
  <c r="A17" i="57"/>
  <c r="AJ14" i="57"/>
  <c r="A16" i="57"/>
  <c r="AK14" i="57"/>
  <c r="AJ13" i="57"/>
  <c r="A15" i="57"/>
  <c r="AJ12" i="57"/>
  <c r="A14" i="57"/>
  <c r="A13" i="57"/>
  <c r="AJ30" i="57"/>
  <c r="A12" i="57"/>
  <c r="AK30" i="57"/>
  <c r="A11" i="57"/>
  <c r="AJ41" i="57"/>
  <c r="A10" i="57"/>
  <c r="AK41" i="57"/>
  <c r="AK28" i="57"/>
  <c r="AJ11" i="57"/>
  <c r="AK17" i="57"/>
  <c r="AK33" i="57"/>
  <c r="AK12" i="57"/>
  <c r="AK21" i="57"/>
  <c r="AJ35" i="57"/>
  <c r="AJ17" i="57"/>
  <c r="AJ33" i="57"/>
  <c r="AK20" i="57"/>
  <c r="AJ18" i="57"/>
  <c r="AJ9" i="57"/>
  <c r="AJ20" i="57"/>
  <c r="AK11" i="57"/>
  <c r="AJ42" i="57"/>
  <c r="AJ7" i="57"/>
  <c r="AJ34" i="57"/>
  <c r="AJ39" i="57"/>
  <c r="AJ29" i="57"/>
  <c r="AJ40" i="57"/>
  <c r="AJ27" i="57"/>
  <c r="AJ10" i="57"/>
  <c r="AJ15" i="57"/>
  <c r="AJ19" i="57"/>
  <c r="AJ26" i="57"/>
  <c r="AJ32" i="57"/>
  <c r="AJ36" i="57"/>
  <c r="AJ6" i="57"/>
  <c r="AK42" i="57"/>
  <c r="AK7" i="57"/>
  <c r="AK13" i="57"/>
  <c r="AK16" i="57"/>
  <c r="AK22" i="57"/>
  <c r="AK34" i="57"/>
  <c r="AK39" i="57"/>
  <c r="AK29" i="57"/>
  <c r="AK40" i="57"/>
  <c r="AK27" i="57"/>
  <c r="AK10" i="57"/>
  <c r="AK15" i="57"/>
  <c r="AK19" i="57"/>
  <c r="AK26" i="57"/>
  <c r="AK32" i="57"/>
  <c r="AK36" i="57"/>
  <c r="AH43" i="56"/>
  <c r="A44" i="56"/>
  <c r="AJ40" i="56"/>
  <c r="AK39" i="56"/>
  <c r="AK34" i="56"/>
  <c r="AK32" i="56"/>
  <c r="AJ29" i="56"/>
  <c r="AK28" i="56"/>
  <c r="AK26" i="56"/>
  <c r="AJ23" i="56"/>
  <c r="AJ21" i="56"/>
  <c r="AK20" i="56"/>
  <c r="AJ18" i="56"/>
  <c r="AJ16" i="56"/>
  <c r="AK15" i="56"/>
  <c r="AJ14" i="56"/>
  <c r="AK11" i="56"/>
  <c r="AJ27" i="56"/>
  <c r="AJ25" i="56"/>
  <c r="AJ10" i="56"/>
  <c r="AJ22" i="56"/>
  <c r="AK38" i="56"/>
  <c r="AK41" i="56"/>
  <c r="AJ28" i="56"/>
  <c r="AJ39" i="56"/>
  <c r="AJ15" i="56"/>
  <c r="AK18" i="56"/>
  <c r="AJ6" i="56"/>
  <c r="AJ26" i="56"/>
  <c r="AJ35" i="56"/>
  <c r="AJ41" i="56"/>
  <c r="AJ31" i="56"/>
  <c r="AK9" i="56"/>
  <c r="AK14" i="56"/>
  <c r="Z28" i="56" l="1"/>
  <c r="AB22" i="56"/>
  <c r="AD40" i="56"/>
  <c r="Z10" i="56"/>
  <c r="AJ30" i="56"/>
  <c r="AJ12" i="56"/>
  <c r="Y43" i="56"/>
  <c r="Y31" i="56"/>
  <c r="Y19" i="56"/>
  <c r="AC37" i="56"/>
  <c r="AC25" i="56"/>
  <c r="AC13" i="56"/>
  <c r="AK37" i="56"/>
  <c r="AA37" i="56"/>
  <c r="AA25" i="56"/>
  <c r="AA13" i="56"/>
  <c r="Y37" i="56"/>
  <c r="Y25" i="56"/>
  <c r="Y13" i="56"/>
  <c r="AC43" i="56"/>
  <c r="AC31" i="56"/>
  <c r="AC19" i="56"/>
  <c r="AA43" i="56"/>
  <c r="AA31" i="56"/>
  <c r="AA19" i="56"/>
  <c r="AD8" i="56"/>
  <c r="AJ13" i="56"/>
  <c r="AK13" i="56"/>
  <c r="AJ17" i="56"/>
  <c r="AJ19" i="56"/>
  <c r="AK24" i="56"/>
  <c r="AJ9" i="56"/>
  <c r="AK16" i="56"/>
  <c r="AK21" i="56"/>
  <c r="AK27" i="56"/>
  <c r="AK33" i="56"/>
  <c r="AK40" i="56"/>
  <c r="Y42" i="56"/>
  <c r="Y36" i="56"/>
  <c r="Y30" i="56"/>
  <c r="Y24" i="56"/>
  <c r="Y18" i="56"/>
  <c r="Y12" i="56"/>
  <c r="AA7" i="56"/>
  <c r="AB43" i="56"/>
  <c r="AA42" i="56"/>
  <c r="Z41" i="56"/>
  <c r="AD39" i="56"/>
  <c r="AC38" i="56"/>
  <c r="AB37" i="56"/>
  <c r="AA36" i="56"/>
  <c r="Z35" i="56"/>
  <c r="AD33" i="56"/>
  <c r="AC32" i="56"/>
  <c r="AB31" i="56"/>
  <c r="AA30" i="56"/>
  <c r="Z29" i="56"/>
  <c r="AD27" i="56"/>
  <c r="AC26" i="56"/>
  <c r="AB25" i="56"/>
  <c r="AA24" i="56"/>
  <c r="Z23" i="56"/>
  <c r="AD21" i="56"/>
  <c r="AC20" i="56"/>
  <c r="AB19" i="56"/>
  <c r="AA18" i="56"/>
  <c r="Z17" i="56"/>
  <c r="AD15" i="56"/>
  <c r="AC14" i="56"/>
  <c r="AB13" i="56"/>
  <c r="AA12" i="56"/>
  <c r="Z11" i="56"/>
  <c r="AD9" i="56"/>
  <c r="AC8" i="56"/>
  <c r="AE43" i="56"/>
  <c r="AE40" i="56"/>
  <c r="AE37" i="56"/>
  <c r="AE34" i="56"/>
  <c r="AE31" i="56"/>
  <c r="AE28" i="56"/>
  <c r="AE25" i="56"/>
  <c r="AE22" i="56"/>
  <c r="AE19" i="56"/>
  <c r="AE16" i="56"/>
  <c r="AE13" i="56"/>
  <c r="AE10" i="56"/>
  <c r="Z12" i="56"/>
  <c r="AB8" i="56"/>
  <c r="AK12" i="56"/>
  <c r="AJ36" i="56"/>
  <c r="AK36" i="56"/>
  <c r="AJ34" i="56"/>
  <c r="AK10" i="56"/>
  <c r="AK30" i="56"/>
  <c r="AJ11" i="56"/>
  <c r="AK17" i="56"/>
  <c r="AK23" i="56"/>
  <c r="AK29" i="56"/>
  <c r="AK35" i="56"/>
  <c r="Y40" i="56"/>
  <c r="Y34" i="56"/>
  <c r="Y28" i="56"/>
  <c r="Y22" i="56"/>
  <c r="Y16" i="56"/>
  <c r="Y10" i="56"/>
  <c r="AC7" i="56"/>
  <c r="Z43" i="56"/>
  <c r="AD41" i="56"/>
  <c r="AC40" i="56"/>
  <c r="AB39" i="56"/>
  <c r="AA38" i="56"/>
  <c r="Z37" i="56"/>
  <c r="AD35" i="56"/>
  <c r="AC34" i="56"/>
  <c r="AB33" i="56"/>
  <c r="AA32" i="56"/>
  <c r="Z31" i="56"/>
  <c r="AD29" i="56"/>
  <c r="AC28" i="56"/>
  <c r="AB27" i="56"/>
  <c r="AA26" i="56"/>
  <c r="Z25" i="56"/>
  <c r="AD23" i="56"/>
  <c r="AC22" i="56"/>
  <c r="AB21" i="56"/>
  <c r="AA20" i="56"/>
  <c r="Z19" i="56"/>
  <c r="AD17" i="56"/>
  <c r="AC16" i="56"/>
  <c r="AB15" i="56"/>
  <c r="AA14" i="56"/>
  <c r="Z13" i="56"/>
  <c r="AD11" i="56"/>
  <c r="AC10" i="56"/>
  <c r="AB9" i="56"/>
  <c r="AA8" i="56"/>
  <c r="AE42" i="56"/>
  <c r="AE39" i="56"/>
  <c r="AE36" i="56"/>
  <c r="AE33" i="56"/>
  <c r="AE30" i="56"/>
  <c r="AE27" i="56"/>
  <c r="AE24" i="56"/>
  <c r="AE21" i="56"/>
  <c r="AE18" i="56"/>
  <c r="AE15" i="56"/>
  <c r="AE12" i="56"/>
  <c r="AE9" i="56"/>
  <c r="AD12" i="56"/>
  <c r="Z8" i="56"/>
  <c r="AJ38" i="56"/>
  <c r="AJ33" i="56"/>
  <c r="AK22" i="56"/>
  <c r="AJ20" i="56"/>
  <c r="AJ32" i="56"/>
  <c r="AK25" i="56"/>
  <c r="AK19" i="56"/>
  <c r="AJ24" i="56"/>
  <c r="AK31" i="56"/>
  <c r="AJ37" i="56"/>
  <c r="Y7" i="56"/>
  <c r="Y38" i="56"/>
  <c r="Y32" i="56"/>
  <c r="Y26" i="56"/>
  <c r="Y20" i="56"/>
  <c r="Y14" i="56"/>
  <c r="Y8" i="56"/>
  <c r="AB41" i="56"/>
  <c r="AB35" i="56"/>
  <c r="AB29" i="56"/>
  <c r="AB23" i="56"/>
  <c r="AB17" i="56"/>
  <c r="AB11" i="56"/>
</calcChain>
</file>

<file path=xl/sharedStrings.xml><?xml version="1.0" encoding="utf-8"?>
<sst xmlns="http://schemas.openxmlformats.org/spreadsheetml/2006/main" count="3013" uniqueCount="596">
  <si>
    <t>Ngày sinh</t>
  </si>
  <si>
    <t>Nơi sinh</t>
  </si>
  <si>
    <t>Giới tính</t>
  </si>
  <si>
    <t>Chuyên ngành</t>
  </si>
  <si>
    <t>Khóa học</t>
  </si>
  <si>
    <t>Mã số</t>
  </si>
  <si>
    <t>Tên luận văn</t>
  </si>
  <si>
    <t>Lớp</t>
  </si>
  <si>
    <t>Ghi chú</t>
  </si>
  <si>
    <t>TRƯỜNG ĐẠI HỌC KINH TẾ</t>
  </si>
  <si>
    <t>ĐẠI HỌC QUỐC GIA HÀ NỘI</t>
  </si>
  <si>
    <t>Họ và tên</t>
  </si>
  <si>
    <t>Mã HV</t>
  </si>
  <si>
    <t>Cán bộ hướng dẫn</t>
  </si>
  <si>
    <t>Cơ quan CBHD</t>
  </si>
  <si>
    <t>Điểm luận văn (hệ 10)</t>
  </si>
  <si>
    <t>Điểm luận văn (hệ chữ)</t>
  </si>
  <si>
    <t>Điểm TB chung học tập (hệ 4)</t>
  </si>
  <si>
    <t>QĐ công nhận DS học viên cao học năm thứ nhất</t>
  </si>
  <si>
    <t>QĐ phân công CBHD và giao đề tài luận văn thạc sĩ</t>
  </si>
  <si>
    <t xml:space="preserve">QĐ thành lập HĐ chấm luận văn thạc sĩ </t>
  </si>
  <si>
    <t>Ngày bảo vệ</t>
  </si>
  <si>
    <t>Điện thoại HV</t>
  </si>
  <si>
    <t>Email HV</t>
  </si>
  <si>
    <t>CT</t>
  </si>
  <si>
    <t>PB1</t>
  </si>
  <si>
    <t>PB2</t>
  </si>
  <si>
    <t>TK</t>
  </si>
  <si>
    <t>UV</t>
  </si>
  <si>
    <t>Tổng số TC tích lũy</t>
  </si>
  <si>
    <t>Loại chương trình đào tạo (Đ Trang)</t>
  </si>
  <si>
    <r>
      <t xml:space="preserve">Chuẩn đầu ra về ngoại ngữ </t>
    </r>
    <r>
      <rPr>
        <i/>
        <sz val="13"/>
        <rFont val="Times New Roman"/>
        <family val="1"/>
      </rPr>
      <t>(ghi rõ loại chứng chỉ)</t>
    </r>
  </si>
  <si>
    <t>Stt</t>
  </si>
  <si>
    <t>B1</t>
  </si>
  <si>
    <t>Vĩnh Phúc</t>
  </si>
  <si>
    <t>Nam</t>
  </si>
  <si>
    <t>CNTA</t>
  </si>
  <si>
    <t>Nữ</t>
  </si>
  <si>
    <t>Quản lý kinh tế</t>
  </si>
  <si>
    <t>QH-2018-E</t>
  </si>
  <si>
    <t>Phượng</t>
  </si>
  <si>
    <t>Dung</t>
  </si>
  <si>
    <t>PGS.TS. Đinh Văn Thông</t>
  </si>
  <si>
    <t>Hà Tĩnh</t>
  </si>
  <si>
    <t>Tuyên Quang</t>
  </si>
  <si>
    <t>TCNH2</t>
  </si>
  <si>
    <t>TS. Đỗ Anh Đức</t>
  </si>
  <si>
    <t>DANH SÁCH HỌC VIÊN ĐĂNG KÝ BẢO VỆ LUẬN VĂN THẠC SĨ 
ĐỢT 1 - NĂM 2021 (THÁNG 3)</t>
  </si>
  <si>
    <t>Trần Văn</t>
  </si>
  <si>
    <t>Lý</t>
  </si>
  <si>
    <t>10/10/1983</t>
  </si>
  <si>
    <t>0986882468</t>
  </si>
  <si>
    <t>tranly.hn@gmail.com</t>
  </si>
  <si>
    <t>Trần Thanh</t>
  </si>
  <si>
    <t>Hòa</t>
  </si>
  <si>
    <t>15/08/1981</t>
  </si>
  <si>
    <t>'0914898868</t>
  </si>
  <si>
    <t>hoabinhvp@gmail.com</t>
  </si>
  <si>
    <t>Nguyễn Thị Thanh</t>
  </si>
  <si>
    <t>14/12/1989</t>
  </si>
  <si>
    <t>0915655225</t>
  </si>
  <si>
    <t>dungntt10@bidv.com.vn</t>
  </si>
  <si>
    <t>Trịnh Thị</t>
  </si>
  <si>
    <t>21/08/1987</t>
  </si>
  <si>
    <t>KHTC</t>
  </si>
  <si>
    <t>0382668558</t>
  </si>
  <si>
    <t>minhphuong2131987@gmail.com</t>
  </si>
  <si>
    <t>Hồ Thị Hồng</t>
  </si>
  <si>
    <t>Vân</t>
  </si>
  <si>
    <t>17/01/1978</t>
  </si>
  <si>
    <t>0988767701</t>
  </si>
  <si>
    <t>hthvan.ciem@gmail.com</t>
  </si>
  <si>
    <t>Trần Mạnh</t>
  </si>
  <si>
    <t>Cường</t>
  </si>
  <si>
    <t>21/05/1991</t>
  </si>
  <si>
    <t>0988227966</t>
  </si>
  <si>
    <t>cuongtranmanh2105@gmail.com</t>
  </si>
  <si>
    <t>Thân Thị Việt</t>
  </si>
  <si>
    <t>Hà</t>
  </si>
  <si>
    <t>01/01/1993</t>
  </si>
  <si>
    <t>TS. Lê Hồng Hạnh</t>
  </si>
  <si>
    <t xml:space="preserve"> Trường ĐH Kinh tế, ĐHQG Hà Nội</t>
  </si>
  <si>
    <t>Toeic</t>
  </si>
  <si>
    <t>0978745313</t>
  </si>
  <si>
    <t>thanthivietha@gmail.com</t>
  </si>
  <si>
    <t>Dương Thị Mai</t>
  </si>
  <si>
    <t>Huê</t>
  </si>
  <si>
    <t>14/07/1980</t>
  </si>
  <si>
    <t>0912424514</t>
  </si>
  <si>
    <t>hoamai1407@gmail.com</t>
  </si>
  <si>
    <t>Nguyễn Thị Hồng</t>
  </si>
  <si>
    <t>Nhung</t>
  </si>
  <si>
    <t>07/02/1992</t>
  </si>
  <si>
    <t>0978721479</t>
  </si>
  <si>
    <t>nguyennhung.k13.hvnh@gmail.com</t>
  </si>
  <si>
    <t>Phạm Mạnh</t>
  </si>
  <si>
    <t>Hưng</t>
  </si>
  <si>
    <t>27/05/1990</t>
  </si>
  <si>
    <t>0948498488</t>
  </si>
  <si>
    <t>phamhung2705@gmail.com</t>
  </si>
  <si>
    <t>QLKT2</t>
  </si>
  <si>
    <t>Nguyễn Thị Thu</t>
  </si>
  <si>
    <t>Hằng</t>
  </si>
  <si>
    <t>21/07/1986</t>
  </si>
  <si>
    <t>0988858217</t>
  </si>
  <si>
    <t>hangntt.217@gmail.com</t>
  </si>
  <si>
    <t>Nguyễn Doãn</t>
  </si>
  <si>
    <t>Dũng</t>
  </si>
  <si>
    <t>28/03/1984</t>
  </si>
  <si>
    <t>0974903093</t>
  </si>
  <si>
    <t>sonn.dung84.ttgvn@gmail.com</t>
  </si>
  <si>
    <t>Lê Thị Thanh</t>
  </si>
  <si>
    <t>Giang</t>
  </si>
  <si>
    <t>10/09/1984</t>
  </si>
  <si>
    <t>0915533998</t>
  </si>
  <si>
    <t>thanhgiang1009@gmail.com</t>
  </si>
  <si>
    <t>Mai</t>
  </si>
  <si>
    <t>Đặng Thị</t>
  </si>
  <si>
    <t>27/03/1990</t>
  </si>
  <si>
    <t>Hải Dương</t>
  </si>
  <si>
    <t>Quản trị kinh doanh</t>
  </si>
  <si>
    <t>QH-2017-E</t>
  </si>
  <si>
    <t>Tác động của quảng cáo mạng xã hội tới hành vi mua sắm của người tiêu dùng đối với sản phẩm trang sức tại Thành phố Hà Nội</t>
  </si>
  <si>
    <t>TS. Lưu Thị Minh Ngọc</t>
  </si>
  <si>
    <t>Trường Đại học Kinh tế - ĐHQGHN</t>
  </si>
  <si>
    <t>1248/ĐHKT-QĐ ngày 3/5/2019</t>
  </si>
  <si>
    <t>0977541770</t>
  </si>
  <si>
    <t>maiLDTM@gmail.com</t>
  </si>
  <si>
    <t>Nguyễn Thị</t>
  </si>
  <si>
    <t>Ngọc</t>
  </si>
  <si>
    <t>29/11/1993</t>
  </si>
  <si>
    <t>Bắc Ninh</t>
  </si>
  <si>
    <t>0973042235</t>
  </si>
  <si>
    <t>nguyenngoc2911@gmail.com</t>
  </si>
  <si>
    <t>  18057728</t>
  </si>
  <si>
    <t xml:space="preserve">3685/QĐ-ĐHKT ngày 28/12/2017 </t>
  </si>
  <si>
    <t>16/11/1995</t>
  </si>
  <si>
    <t>Hiệu quả hoạt động sản xuất - kinh doanh tại Công ty cổ phần Viglacera Đông Anh</t>
  </si>
  <si>
    <t>TS. Nguyễn Thị Nhung</t>
  </si>
  <si>
    <t>17058441</t>
  </si>
  <si>
    <t>Trường ĐH Kinh tế - ĐHQGHN</t>
  </si>
  <si>
    <t>1306/QĐ-ĐHKT ngày 3/5/2019</t>
  </si>
  <si>
    <t>0979149251</t>
  </si>
  <si>
    <t>nguyendungkt95@gmail.com</t>
  </si>
  <si>
    <t>Phạm Hồng</t>
  </si>
  <si>
    <t>Sơn</t>
  </si>
  <si>
    <t>25/08/1991</t>
  </si>
  <si>
    <t>Thái Bình</t>
  </si>
  <si>
    <t>0986598686</t>
  </si>
  <si>
    <t>hongson25081991@gmail.com</t>
  </si>
  <si>
    <t>QLKT3</t>
  </si>
  <si>
    <t>Ngô Xuân</t>
  </si>
  <si>
    <t>Quý</t>
  </si>
  <si>
    <t>13/11/1979</t>
  </si>
  <si>
    <t>Chính sách công &amp; Phát triển</t>
  </si>
  <si>
    <t>Nghiên cứu đánh giá hiệu quả chính sách hành lang đa dạng sinh học tại Quảng Nam</t>
  </si>
  <si>
    <t>PGS .TS Lê Xuân Cảnh</t>
  </si>
  <si>
    <t>Viện Hàn lâm KH&amp;CNVN</t>
  </si>
  <si>
    <t>794/QĐ-ĐHKT ngày 31/3/2020</t>
  </si>
  <si>
    <t>0906112768</t>
  </si>
  <si>
    <t>quynx79@gmail.com</t>
  </si>
  <si>
    <t>Nguyễn Ngọc</t>
  </si>
  <si>
    <t>Hoàng</t>
  </si>
  <si>
    <t>06/11/1988</t>
  </si>
  <si>
    <t>0915548881</t>
  </si>
  <si>
    <t>hoangnn.duan@gmail.com</t>
  </si>
  <si>
    <t>1998/QĐ-ĐHKT ngày 12/07/2019</t>
  </si>
  <si>
    <t>QH-2019-E</t>
  </si>
  <si>
    <t>Tống Việt</t>
  </si>
  <si>
    <t>Phong</t>
  </si>
  <si>
    <t>18/09/1984</t>
  </si>
  <si>
    <t>0965888555</t>
  </si>
  <si>
    <t>phongtv@gmail.com</t>
  </si>
  <si>
    <t>218/QĐ-ĐHKT ngày 10/01/2019 </t>
  </si>
  <si>
    <t>Vũ Thị Khánh</t>
  </si>
  <si>
    <t>Ly</t>
  </si>
  <si>
    <t>TS. Hoàng Khắc Lịch</t>
  </si>
  <si>
    <t>Trường Đại học Kinh tế, ĐHQGHN</t>
  </si>
  <si>
    <t>634/QĐ-ĐHKT ngày 19/3/2020</t>
  </si>
  <si>
    <t>0904050212</t>
  </si>
  <si>
    <t>vukhanhly1102@gmail.com</t>
  </si>
  <si>
    <t>  19057065</t>
  </si>
  <si>
    <t>1998/QĐ-ĐHKT ngày 12/07/2019</t>
  </si>
  <si>
    <t>Nguyễn Tiến</t>
  </si>
  <si>
    <t>Mạnh</t>
  </si>
  <si>
    <t>20/03/1994</t>
  </si>
  <si>
    <t>0866602555</t>
  </si>
  <si>
    <t>leon1994vy@gmail.com</t>
  </si>
  <si>
    <t>Nguyễn Văn</t>
  </si>
  <si>
    <t>22/01/1980</t>
  </si>
  <si>
    <t>0936091008</t>
  </si>
  <si>
    <t>lung.hz80@gmail.com</t>
  </si>
  <si>
    <t>Nguyễn Đức</t>
  </si>
  <si>
    <t>Tùng</t>
  </si>
  <si>
    <t>13/08/1990</t>
  </si>
  <si>
    <t>0933279868</t>
  </si>
  <si>
    <t>ductung138@gmail.com</t>
  </si>
  <si>
    <t>QTKD2</t>
  </si>
  <si>
    <t>Đào Phương</t>
  </si>
  <si>
    <t>Anh</t>
  </si>
  <si>
    <t>11/08/1994</t>
  </si>
  <si>
    <t>0963505111</t>
  </si>
  <si>
    <t>phuonganh11081994@gmail.com</t>
  </si>
  <si>
    <t>Huyền</t>
  </si>
  <si>
    <t>03/11/1988</t>
  </si>
  <si>
    <t>0976464735</t>
  </si>
  <si>
    <t>nguyenthithanhhuyen2@mof.gov.vn</t>
  </si>
  <si>
    <t>Hà Nội</t>
  </si>
  <si>
    <t>Quảng Ninh</t>
  </si>
  <si>
    <t>Phạm Thị</t>
  </si>
  <si>
    <t>Hương</t>
  </si>
  <si>
    <t>20/03/1988</t>
  </si>
  <si>
    <t>0974997988</t>
  </si>
  <si>
    <t>huong.phamdhcn@gmail.com</t>
  </si>
  <si>
    <t>Lê Thị Thu</t>
  </si>
  <si>
    <t>Trang</t>
  </si>
  <si>
    <t>22/11/1991</t>
  </si>
  <si>
    <t>0961166196</t>
  </si>
  <si>
    <t>lethithutrang2211@gmail.com</t>
  </si>
  <si>
    <t>Nguyễn Đăng</t>
  </si>
  <si>
    <t>Quân</t>
  </si>
  <si>
    <t>0911666694</t>
  </si>
  <si>
    <t>hoanganhquan561994@gmail.com</t>
  </si>
  <si>
    <t>Mến</t>
  </si>
  <si>
    <t>02/05/1994</t>
  </si>
  <si>
    <t>0972271494</t>
  </si>
  <si>
    <t>nguyenmen2556@gmail.com</t>
  </si>
  <si>
    <t>Thảo</t>
  </si>
  <si>
    <t>06/09/1990</t>
  </si>
  <si>
    <t>Nghiên cứu đánh giá thực thi chính sách tài chính ứng phó với biến đổi khí hậu tại Thành phố Cần Thơ</t>
  </si>
  <si>
    <t>TS. Nguyễn Song Tùng</t>
  </si>
  <si>
    <t>792/QĐ-ĐHKT ngày 31/03/2020</t>
  </si>
  <si>
    <t>0989221586</t>
  </si>
  <si>
    <t>thuythao.nguyen90@gmail.com</t>
  </si>
  <si>
    <t>Mỹ</t>
  </si>
  <si>
    <t>Nguyễn Ngọc Mỹ</t>
  </si>
  <si>
    <t>26/12/1993</t>
  </si>
  <si>
    <t>Kinh tế quốc tế</t>
  </si>
  <si>
    <t>Thu hút đầu tư trực tiếp nước ngoài vào nông nghiệp công nghiệp cao tại Việt Nam</t>
  </si>
  <si>
    <t>TS Phạm Thu Phương</t>
  </si>
  <si>
    <t>1207/ĐHKT-QĐ ngày 3/5/2019</t>
  </si>
  <si>
    <t>3685/QĐ-ĐHKT ngày 28/12/2017 của Hiệu trưởng Trường ĐHKT</t>
  </si>
  <si>
    <t>0915398888</t>
  </si>
  <si>
    <t>ngocmy1293@gmail.com</t>
  </si>
  <si>
    <t>24/06/1989</t>
  </si>
  <si>
    <t>Tạo động lực làm việc cho người lao động tại Ngân hàng TMCP Công Thương Việt Nam - Chi nhánh Đông Hải Dương</t>
  </si>
  <si>
    <t>TS. Đặng Thị Hương</t>
  </si>
  <si>
    <t>1242/ĐHKT-QĐ ngày 3/5/2019</t>
  </si>
  <si>
    <t>0975996624</t>
  </si>
  <si>
    <t>cuongfethut@gmail.com</t>
  </si>
  <si>
    <t>Nguyễn Hữu</t>
  </si>
  <si>
    <t>14/02/1987</t>
  </si>
  <si>
    <t>0989375046</t>
  </si>
  <si>
    <t>dungnissanthanglong@gmail.com</t>
  </si>
  <si>
    <t>Nguyễn Đại</t>
  </si>
  <si>
    <t>07/06/1990</t>
  </si>
  <si>
    <t>0768368698</t>
  </si>
  <si>
    <t>tuanphong0706@gmail.com</t>
  </si>
  <si>
    <t>DS chot</t>
  </si>
  <si>
    <t>Các yếu tố ảnh hưởng đến quyết định đầu tư của các hộ gia đình trên địa bàn Hà Nội</t>
  </si>
  <si>
    <t>TS. Đinh Thị Thanh Vân</t>
  </si>
  <si>
    <t>676/QĐ-ĐHKT ngày 19/03/2020</t>
  </si>
  <si>
    <t>3286/QĐ-ĐHKT ngày 7/12/2018</t>
  </si>
  <si>
    <t>Quản lý thuế Thu nhập cá nhân tại Cục thuế tỉnh Vĩnh Phúc</t>
  </si>
  <si>
    <t>PGS.TS. Nguyễn Thị Bất</t>
  </si>
  <si>
    <t>Trường ĐH Kinh tế Quốc Dân</t>
  </si>
  <si>
    <t>666/QĐ-ĐHKT ngày 19/03/2020</t>
  </si>
  <si>
    <t>Hưng Yên</t>
  </si>
  <si>
    <t>Phát triển hoạt động cho vay đối với doanh nghiệp nhỏ và vừa tại ngân hàng TCMCP Đầu tư và Phát triển Việt Nam - Chi nhánh Hưng Yên</t>
  </si>
  <si>
    <t>TS. Đỗ Kiều Oanh</t>
  </si>
  <si>
    <t>660/QĐ-ĐHKT ngày 19/03/2020</t>
  </si>
  <si>
    <t>Thanh Hóa</t>
  </si>
  <si>
    <t xml:space="preserve">Phát triển dịch vụ bán lẻ tại ngân hàng TMCP Công thương Việt Nam - Chi nhánh Chương Dương </t>
  </si>
  <si>
    <t>679/QĐ-ĐHKT ngày 19/03/2020</t>
  </si>
  <si>
    <t>Nguồn lực tài chính cho tăng trưởng xanh: Kinh nghiệm Quốc tế và bài học cho Việt Nam</t>
  </si>
  <si>
    <t>PGS.TS Nguyễn Anh Thu</t>
  </si>
  <si>
    <t>690/QĐ-ĐHKT ngày 19/03/2020</t>
  </si>
  <si>
    <t>Chất lượng dịch vụ Internet Banking tại Ngân hàng TMCP Ngoại thương Việt Nam</t>
  </si>
  <si>
    <t>TS. Đỗ Hồng Nhung</t>
  </si>
  <si>
    <t>Trường ĐH Kinh tế Quốc dân</t>
  </si>
  <si>
    <t>658/QĐ-ĐHKT ngày 19/03/2020</t>
  </si>
  <si>
    <t>Hiệu quả hoạt động cho vay đối với học sinh, sinh viên tại Ngân hàng Chính sách Xã hội - Chi nhánh Tỉnh Hà Tĩnh</t>
  </si>
  <si>
    <t>664/QĐ-ĐHKT ngày 19/03/2020</t>
  </si>
  <si>
    <t xml:space="preserve">Phát triển cho vay hỗ trợ tạo việc làm của Ngân hàng Chính sách xã hội - Chi nhánh thành phố Hà Nội </t>
  </si>
  <si>
    <t>PGS.TS. Nguyễn Văn Hiệu</t>
  </si>
  <si>
    <t>668/QĐ-ĐHKT ngày 19/03/2020</t>
  </si>
  <si>
    <t>Đánh giá chất lượng dịch vụ ngân hàng bán lẻ của Ngân hàng thương mại cổ phần ngoại thương Việt Nam - Chi nhánh Thăng Long</t>
  </si>
  <si>
    <t>788/QĐ-ĐHKT ngày 31/3/2020</t>
  </si>
  <si>
    <t>Quản lý tín dụng khách hàng cá nhân tại Ngân hàng Thương mại cổ phần Á Châu - Phòng giao dịch Hà Đông</t>
  </si>
  <si>
    <t>775/QĐ-ĐHKT ngày 31/3/2020</t>
  </si>
  <si>
    <t>Sơn La</t>
  </si>
  <si>
    <t>Quản lý tín dụng tại Ngân hàng Đầu tư và Phát triển Việt Nam - Chi nhánh Sở giao dịch 1</t>
  </si>
  <si>
    <t>GS.TS Phan Huy Đường</t>
  </si>
  <si>
    <t>539/QĐ-ĐHKT ngày 19/03/2020</t>
  </si>
  <si>
    <t>Phú Thọ</t>
  </si>
  <si>
    <t>Quản lý chi ngân sách nhà nước cho hoạt động khoa học và công nghệ tại tỉnh Phú Thọ</t>
  </si>
  <si>
    <t>PGS.TS. Phí Mạnh Hồng</t>
  </si>
  <si>
    <t>2963/ĐHKT-QĐ ngày 3/10/2019</t>
  </si>
  <si>
    <t>2052/QĐ-ĐHKT ngày 2/8/2018</t>
  </si>
  <si>
    <t xml:space="preserve">Quản lý nhà nước về thanh toán trong Thương mại điện tử ở Việt Nam </t>
  </si>
  <si>
    <t>PGS.TS Đào Văn Hùng</t>
  </si>
  <si>
    <t>Học viện Chính sách và Phát triển</t>
  </si>
  <si>
    <t>535/QĐ-ĐHKT ngày 19/03/2020</t>
  </si>
  <si>
    <t>Huy động vốn tại Ngân hàng TMCP Bưu điện Liên Việt (LPB) - Chi nhánh Thăng Long</t>
  </si>
  <si>
    <t>TS Phạm Bảo Khánh</t>
  </si>
  <si>
    <t>Bảo hiểm tiền gửi Việt Nam</t>
  </si>
  <si>
    <t>678/QĐ-ĐHKT ngày 19/03/2020</t>
  </si>
  <si>
    <t>Tái cơ cấu ngân hàng nông nghiệp và phát triển nông thôn Việt Nam</t>
  </si>
  <si>
    <t>TS. Nguyễn Thị Lan Hương</t>
  </si>
  <si>
    <t>575/QĐ-ĐHKT ngày 19/03/2020</t>
  </si>
  <si>
    <t>Nam Định</t>
  </si>
  <si>
    <t>Kế hoạch Marketing đối với sản phẩm bảo hiểm xe cơ giới tại Tổng công ty Cổ phần Bảo hiểm Bưu điện</t>
  </si>
  <si>
    <t>TS. Vũ Thị Minh Hiền</t>
  </si>
  <si>
    <t>Nguyên Cán bộ Trường ĐH Kinh tế, ĐHQGHN</t>
  </si>
  <si>
    <t>613/QĐ-ĐHKT ngày 19/03/2020</t>
  </si>
  <si>
    <t xml:space="preserve">Quản lý nhân lực tại Viettel Hà Nội </t>
  </si>
  <si>
    <t>3166/QĐ-ĐHKT ngày 22/10/2019</t>
  </si>
  <si>
    <t>Tăng cường quản lý thu thuế gián thu tại Cục thuế tỉnh Vĩnh Phúc</t>
  </si>
  <si>
    <t>677/QĐ-ĐHKT ngày 19/03/2020</t>
  </si>
  <si>
    <t xml:space="preserve">Quản lý chi ngân sách nhà nước cho giáo dục của thành phố Hải Dương </t>
  </si>
  <si>
    <t>TS. Trần Quang Tuyến</t>
  </si>
  <si>
    <t>Khoa Quốc tế, ĐHQGHN</t>
  </si>
  <si>
    <t>547/QĐ-ĐHKT ngày 19/03/2020</t>
  </si>
  <si>
    <t>Sự hài lòng của khách hàng đối với dịch vụ đào tạo của công ty đào tạo và phát triển Tùng Ngọc Ước (TNU)</t>
  </si>
  <si>
    <t>TS. Trương Minh Đức</t>
  </si>
  <si>
    <t>607/QĐ-ĐHKT ngày 19/03/2020</t>
  </si>
  <si>
    <t xml:space="preserve">Quản lý tài chính tại Công ty cổ phần thiết bị và hóa chất Thăng Long </t>
  </si>
  <si>
    <t>TS. Nguyễn Thị Hương Lan</t>
  </si>
  <si>
    <t>523/QĐ-ĐHKT ngày 19/03/2020</t>
  </si>
  <si>
    <t>Phát triển trái phiếu xanh tại Việt Nam</t>
  </si>
  <si>
    <t>PGS.TS. Trần Thị Thanh Tú</t>
  </si>
  <si>
    <t>670/QĐ-ĐHKT ngày 19/03/2020</t>
  </si>
  <si>
    <t>Quản lý tài chính ở Công ty Than Mạo Khê</t>
  </si>
  <si>
    <t>PGS.TS Phạm Văn Dũng</t>
  </si>
  <si>
    <t>548/QĐ-ĐHKT ngày 19/03/2020</t>
  </si>
  <si>
    <t>Kế toán</t>
  </si>
  <si>
    <t>Nghiên cứu áp dụng mô hình thẻ điểm cân bằng tại Trường Đại học Hà Nội</t>
  </si>
  <si>
    <t>TS. Nguyễn Thị Phương Dung</t>
  </si>
  <si>
    <t>Trường ĐH Bách Khoa Hà Nội</t>
  </si>
  <si>
    <t>646/QĐ-ĐHKT ngày 19/03/2020</t>
  </si>
  <si>
    <t>Đào tạo nguồn nhân lực tại Công ty cổ phần Gạch men TASA</t>
  </si>
  <si>
    <t>PGS.TS. Nhâm Phong Tuân</t>
  </si>
  <si>
    <t>2935/ĐHKT-QĐ ngày 3/10/2019</t>
  </si>
  <si>
    <t>Chiến lược marketing mix tại Công ty cổ phần PRIME Đại Việt</t>
  </si>
  <si>
    <t>PGS.TS. Nguyễn Mạnh Tuân</t>
  </si>
  <si>
    <t>2933/ĐHKT-QĐ ngày 3/10/2019</t>
  </si>
  <si>
    <t>Quản lý nhân lực tại Công ty TNHH ô tô Nisun</t>
  </si>
  <si>
    <t>TS. Trần Đức Vui</t>
  </si>
  <si>
    <t>2964/ĐHKT-QĐ ngày 3/10/2019</t>
  </si>
  <si>
    <t>Hải Phòng</t>
  </si>
  <si>
    <t xml:space="preserve">Phát triển sản phẩm ô tô tại Công ty sản xuất và kinh doanh Vinfast </t>
  </si>
  <si>
    <t>564/QĐ-ĐHKT ngày 19/03/2020</t>
  </si>
  <si>
    <t>Trần Thị</t>
  </si>
  <si>
    <t>Nga</t>
  </si>
  <si>
    <t>16/12/1985</t>
  </si>
  <si>
    <t>Lạng Sơn</t>
  </si>
  <si>
    <t>Quản lý nhà nước đối với môi trường làng nghề trên địa bàn tỉnh Bắc Ninh</t>
  </si>
  <si>
    <t>PGS.TS Vũ Đức Thanh</t>
  </si>
  <si>
    <t>1142/ĐHKT-QĐ ngày 3/5/2019</t>
  </si>
  <si>
    <t>22050</t>
  </si>
  <si>
    <t>Vũ Thị</t>
  </si>
  <si>
    <t>Lương</t>
  </si>
  <si>
    <t>14/10/1985</t>
  </si>
  <si>
    <t>Quản lý rủi ro tín dụng tại ngân hàng nông nghiệp và phát triển nông thôn Việt Nam - Chi nhánh thành phố Hải Phòng</t>
  </si>
  <si>
    <t>105/ĐHKT-QĐ ngày 7/1/2019</t>
  </si>
  <si>
    <t>1969/QĐ-ĐHKT ngày 19/7/2017 của Hiệu trưởng Trường ĐHKT</t>
  </si>
  <si>
    <t>0948499866</t>
  </si>
  <si>
    <t>vuthiluongvba@gmail.com</t>
  </si>
  <si>
    <t>0987896268</t>
  </si>
  <si>
    <t>tranthinga1612@gmail.com</t>
  </si>
  <si>
    <t>Danh sách gồm 37 học viên./.</t>
  </si>
  <si>
    <t>Tài chính - Ngân hàng</t>
  </si>
  <si>
    <t>Nguyễn Thị Thúy</t>
  </si>
  <si>
    <t>thiếu điểm</t>
  </si>
  <si>
    <t>Nghệ An</t>
  </si>
  <si>
    <t>hà Nội</t>
  </si>
  <si>
    <t>06/05/1994</t>
  </si>
  <si>
    <t>05/06/1994</t>
  </si>
  <si>
    <t>18/10/1982</t>
  </si>
  <si>
    <t>Quản lý rủi ro trong hoạt động kiểm tra sau thông quan tại Cục kiểm tra sau thông quan - Tổng cục hải quan</t>
  </si>
  <si>
    <r>
      <t> </t>
    </r>
    <r>
      <rPr>
        <sz val="12"/>
        <rFont val="Times New Roman"/>
        <family val="1"/>
      </rPr>
      <t>3685/QĐ-ĐHKT ngày 28/12/2017</t>
    </r>
  </si>
  <si>
    <r>
      <t>218/QĐ-ĐHKT</t>
    </r>
    <r>
      <rPr>
        <sz val="12"/>
        <rFont val="Times New Roman"/>
        <family val="1"/>
      </rPr>
      <t> ngày </t>
    </r>
    <r>
      <rPr>
        <b/>
        <sz val="12"/>
        <rFont val="Times New Roman"/>
        <family val="1"/>
      </rPr>
      <t>10/01/2019</t>
    </r>
    <r>
      <rPr>
        <sz val="12"/>
        <rFont val="Times New Roman"/>
        <family val="1"/>
      </rPr>
      <t> </t>
    </r>
  </si>
  <si>
    <r>
      <t>218/QĐ-ĐHKT</t>
    </r>
    <r>
      <rPr>
        <sz val="12"/>
        <rFont val="Times New Roman"/>
        <family val="1"/>
      </rPr>
      <t> ngày </t>
    </r>
    <r>
      <rPr>
        <b/>
        <sz val="12"/>
        <rFont val="Times New Roman"/>
        <family val="1"/>
      </rPr>
      <t>10/01/2019</t>
    </r>
  </si>
  <si>
    <t>PHÒNG ĐÀO TẠO</t>
  </si>
  <si>
    <t>hung.hz80@gmail.com</t>
  </si>
  <si>
    <t>998 /QĐ-ĐHKT ngày 1 tháng 4 năm 2021</t>
  </si>
  <si>
    <t>PGS.TS. Nguyễn An Thịnh</t>
  </si>
  <si>
    <t>PGS.TS. Lê Văn Chiến</t>
  </si>
  <si>
    <t>GS.TS. Ngô Thắng Lợi</t>
  </si>
  <si>
    <t>TS. Nguyễn Thế Kiên</t>
  </si>
  <si>
    <t>ngày 9 tháng 4 năm 2021</t>
  </si>
  <si>
    <t>999 /QĐ-ĐHKT ngày 1 tháng 4 năm 2021</t>
  </si>
  <si>
    <t>TS. Nguyễn Quốc Việt</t>
  </si>
  <si>
    <t>1000 /QĐ-ĐHKT ngày 1 tháng 4 năm 2021</t>
  </si>
  <si>
    <t>1001 /QĐ-ĐHKT ngày 1 tháng 4 năm 2021</t>
  </si>
  <si>
    <t>TS. Nguyễn Thị Hồng Thúy</t>
  </si>
  <si>
    <t>PGS.TS. Nguyễn Phú Giang</t>
  </si>
  <si>
    <t>PGS.TS. Trần Trung Tuấn</t>
  </si>
  <si>
    <t>TS. Trần Thế Nữ</t>
  </si>
  <si>
    <t>1002 /QĐ-ĐHKT ngày 1 tháng 4 năm 2021</t>
  </si>
  <si>
    <t>PGS.TS. Hà Văn Hội</t>
  </si>
  <si>
    <t>PGS.TS. Doãn Kế Bôn</t>
  </si>
  <si>
    <t>PGS.TS. Nguyễn Duy Dũng</t>
  </si>
  <si>
    <t>TS. Nguyễn Thị Vũ Hà</t>
  </si>
  <si>
    <t>ngày 13 tháng 4 năm 2021</t>
  </si>
  <si>
    <t>1107 /QĐ-ĐHKT ngày 9 tháng 4 năm 2021</t>
  </si>
  <si>
    <t>PGS.TS. Trần Đức Hiệp</t>
  </si>
  <si>
    <t>TS. Đàm Sơn Toại</t>
  </si>
  <si>
    <t>PGS.TS. Phan Duy Minh</t>
  </si>
  <si>
    <t>TS. Nguyễn Thùy Anh</t>
  </si>
  <si>
    <t>ngày 20 tháng 4 năm 2021</t>
  </si>
  <si>
    <t>1102 /QĐ-ĐHKT ngày 9 tháng 4 năm 2021</t>
  </si>
  <si>
    <t>PGS.TS. Nguyễn Trúc Lê</t>
  </si>
  <si>
    <t>TS. Lê Đình Thăng</t>
  </si>
  <si>
    <t>TS. Lê Thị Hồng Điệp</t>
  </si>
  <si>
    <t>ngày 5 tháng 5 năm 2021</t>
  </si>
  <si>
    <t>1105 /QĐ-ĐHKT ngày 9 tháng 4 năm 2021</t>
  </si>
  <si>
    <t>1109 /QĐ-ĐHKT ngày 9 tháng 4 năm 2021</t>
  </si>
  <si>
    <t>PGS.TS. Nguyễn Thị Thu Hoài</t>
  </si>
  <si>
    <t>1103 /QĐ-ĐHKT ngày 9 tháng 4 năm 2021</t>
  </si>
  <si>
    <t>PGS.TS. Bùi Văn Huyền</t>
  </si>
  <si>
    <t>1101 /QĐ-ĐHKT ngày 9 tháng 4 năm 2021</t>
  </si>
  <si>
    <t>1106 /QĐ-ĐHKT ngày 9 tháng 4 năm 2021</t>
  </si>
  <si>
    <t>1104 /QĐ-ĐHKT ngày 9 tháng 4 năm 2021</t>
  </si>
  <si>
    <t>1111 /QĐ-ĐHKT ngày 9 tháng 4 năm 2021</t>
  </si>
  <si>
    <t>PGS.TS. Phạm Văn Dũng</t>
  </si>
  <si>
    <t>PGS.TS. Phạm Thị Hồng Điệp</t>
  </si>
  <si>
    <t>PGS.TS. Đặng Thị Phương Hoa</t>
  </si>
  <si>
    <t>ngày 23 tháng 4 năm 2021</t>
  </si>
  <si>
    <t>1110 /QĐ-ĐHKT ngày 9 tháng 4 năm 2021</t>
  </si>
  <si>
    <t>TS. Lê Kim Sa</t>
  </si>
  <si>
    <t>1108 /QĐ-ĐHKT ngày 9 tháng 4 năm 2021</t>
  </si>
  <si>
    <t>1005 /QĐ-ĐHKT ngày 1 tháng 4 năm 2021</t>
  </si>
  <si>
    <t>PGS.TS. Hoàng Văn Hải</t>
  </si>
  <si>
    <t>PGS.TS. Mai Thanh Lan</t>
  </si>
  <si>
    <t>1003 /QĐ-ĐHKT ngày 1 tháng 4 năm 2021</t>
  </si>
  <si>
    <t>TS. Vũ Thị Minh Luận</t>
  </si>
  <si>
    <t>1023 /QĐ-ĐHKT ngày 2 tháng 4 năm 2021</t>
  </si>
  <si>
    <t>PGS.TS. Lê Trung Thành</t>
  </si>
  <si>
    <t>PGS.TS. Lê Hoàng Nga</t>
  </si>
  <si>
    <t>PGS.TS. Đào Minh Phúc</t>
  </si>
  <si>
    <t>ngày 14 tháng 4 năm 2021</t>
  </si>
  <si>
    <t>1024 /QĐ-ĐHKT ngày 2 tháng 4 năm 2021</t>
  </si>
  <si>
    <t>1025 /QĐ-ĐHKT ngày 2 tháng 4 năm 2021</t>
  </si>
  <si>
    <t>1033 /QĐ-ĐHKT ngày 2 tháng 4 năm 2021</t>
  </si>
  <si>
    <t>PGS.TS. Trịnh Thị Hoa Mai</t>
  </si>
  <si>
    <t>TS. Nguyễn Duy Việt</t>
  </si>
  <si>
    <t>PGS.TS. Mai Thu Hiền</t>
  </si>
  <si>
    <t>TS. Nguyễn Phú Hà</t>
  </si>
  <si>
    <t>1027 /QĐ-ĐHKT ngày 2 tháng 4 năm 2021</t>
  </si>
  <si>
    <t>1028 /QĐ-ĐHKT ngày 2 tháng 4 năm 2021</t>
  </si>
  <si>
    <t>TS. Nguyễn Đức Tú</t>
  </si>
  <si>
    <t>TS. Vũ Thị Loan</t>
  </si>
  <si>
    <t>1029 /QĐ-ĐHKT ngày 2 tháng 4 năm 2021</t>
  </si>
  <si>
    <t>TS. Nguyễn Thế Hùng</t>
  </si>
  <si>
    <t>1035 /QĐ-ĐHKT ngày 2 tháng 4 năm 2021</t>
  </si>
  <si>
    <t>PGS.TS. Trần Đăng Khâm</t>
  </si>
  <si>
    <t>1030 /QĐ-ĐHKT ngày 2 tháng 4 năm 2021</t>
  </si>
  <si>
    <t>1032 /QĐ-ĐHKT ngày 2 tháng 4 năm 2021</t>
  </si>
  <si>
    <t>1026 /QĐ-ĐHKT ngày 2 tháng 4 năm 2021</t>
  </si>
  <si>
    <t>1034 /QĐ-ĐHKT ngày 2 tháng 4 năm 2021</t>
  </si>
  <si>
    <t>1031 /QĐ-ĐHKT ngày 2 tháng 4 năm 2021</t>
  </si>
  <si>
    <t>1112 /QĐ-ĐHKT ngày 9 tháng 4 năm 2021</t>
  </si>
  <si>
    <t>1113 /QĐ-ĐHKT ngày 9 tháng 4 năm 2021</t>
  </si>
  <si>
    <t>Doãn Trường</t>
  </si>
  <si>
    <t>01/03/1982</t>
  </si>
  <si>
    <t>QH-2016-E</t>
  </si>
  <si>
    <t>Định hướng ứng dụng</t>
  </si>
  <si>
    <t>0989069682</t>
  </si>
  <si>
    <t>truonganh1982@gmail.com</t>
  </si>
  <si>
    <t>Cao Thành</t>
  </si>
  <si>
    <t>Trung</t>
  </si>
  <si>
    <t>17/03/1985</t>
  </si>
  <si>
    <t>0904988001</t>
  </si>
  <si>
    <t>Hồ Quang</t>
  </si>
  <si>
    <t>Minh</t>
  </si>
  <si>
    <t>14/08/1982</t>
  </si>
  <si>
    <t>0949037818/0981445858</t>
  </si>
  <si>
    <t>quangminhho82@gmail.com</t>
  </si>
  <si>
    <t>Doãn Trường Anh</t>
  </si>
  <si>
    <t xml:space="preserve">Quản lý vốn tại Ngân hàng thương mại cổ phần Đại chúng Việt Nam </t>
  </si>
  <si>
    <t>PGS.TS Lê Danh Tốn</t>
  </si>
  <si>
    <t>Trường ĐHKT, ĐHQGHN</t>
  </si>
  <si>
    <t>901/ĐHKT-QĐ ngày 17/04/2018</t>
  </si>
  <si>
    <t>4094/QĐ-ĐHKT ngày 16/12/2016 của Hiệu trưởng Trường ĐHKT</t>
  </si>
  <si>
    <t>4270 /QĐ-ĐHKT ngày 31 tháng 12 năm 2020</t>
  </si>
  <si>
    <t>TS. Bùi Quang Tuyến</t>
  </si>
  <si>
    <t>ngày 29 tháng 1 năm 2021</t>
  </si>
  <si>
    <t>Cao Thành Trung</t>
  </si>
  <si>
    <t>Ninh Bình</t>
  </si>
  <si>
    <t>Quản lý nhân lực tại công ty TNHH Một thành viên in Ba Đình - Bộ Công An</t>
  </si>
  <si>
    <t>TS. Nguyễn Mạnh Hùng</t>
  </si>
  <si>
    <t>Hội đồng lý luận Trung Ương</t>
  </si>
  <si>
    <t>978/ĐHKT-QĐ ngày 17/04/2018</t>
  </si>
  <si>
    <t>4272 /QĐ-ĐHKT ngày 31 tháng 12 năm 2020</t>
  </si>
  <si>
    <t>Hồ Quang Minh</t>
  </si>
  <si>
    <t>Quản lý các dự án đầu tư xây dựng công trình sử dụng vốn ngân sách nhà nước trên địa bàn Quận Hoàn Kiếm, Thành phố Hà Nội</t>
  </si>
  <si>
    <t>944/ĐHKT-QĐ ngày 17/04/2018</t>
  </si>
  <si>
    <t>4271 /QĐ-ĐHKT ngày 31 tháng 12 năm 2020</t>
  </si>
  <si>
    <t>16055387</t>
  </si>
  <si>
    <t>Đỗ Thái Thịnh</t>
  </si>
  <si>
    <t>27/12/1986</t>
  </si>
  <si>
    <t>Quản lý vốn tại Công ty cổ phần bột giặt Lix</t>
  </si>
  <si>
    <t>TS. Lưu Quốc Đạt</t>
  </si>
  <si>
    <t>1206/QĐ-ĐHKT ngày 3/5/2019</t>
  </si>
  <si>
    <t xml:space="preserve">4094/QĐ-ĐHKT ngày 16/12/2016 </t>
  </si>
  <si>
    <t>4083 /QĐ-ĐHKT ngày 30 tháng 12 năm 2019</t>
  </si>
  <si>
    <t>PGS.TS. Nguyễn Anh Tuấn</t>
  </si>
  <si>
    <t>14/01/2020</t>
  </si>
  <si>
    <t>bảo vệ đợt 4/2019</t>
  </si>
  <si>
    <t>bảo vệ đợt 5/2020</t>
  </si>
  <si>
    <t xml:space="preserve">Trần Văn </t>
  </si>
  <si>
    <t>Thiện</t>
  </si>
  <si>
    <t>Trần Văn Thiện</t>
  </si>
  <si>
    <t>04/09/1967</t>
  </si>
  <si>
    <t>Quản lý vốn đầu tư xây dựng tại Tổng cục cảnh sát thi hành án hình sự và hỗ trợ tư pháp</t>
  </si>
  <si>
    <t>PGS.TS Nguyễn Trúc Lê</t>
  </si>
  <si>
    <t>941/ĐHKT-QĐ ngày 17/04/2018</t>
  </si>
  <si>
    <t>4274 /QĐ-ĐHKT ngày 31 tháng 12 năm 2020</t>
  </si>
  <si>
    <t>TS. Nguyễn Thế Vinh</t>
  </si>
  <si>
    <t>TS. Tô Thế Nguyên</t>
  </si>
  <si>
    <t>TS. Đỗ Văn Quang</t>
  </si>
  <si>
    <t>0908809999</t>
  </si>
  <si>
    <t>thienbmw325@yahoo.com.vn</t>
  </si>
  <si>
    <t>Đỗ Trọng</t>
  </si>
  <si>
    <t>Đỗ Trọng Hoàng</t>
  </si>
  <si>
    <t>13/06/1976</t>
  </si>
  <si>
    <t>Bắc Giang</t>
  </si>
  <si>
    <t>Quản lý nhân lực tại Nhà nghỉ dưỡng Hải Đăng, Cục hậu cần kỹ thuật -Tổng cục cảnh sát thi hành án hình sự và hỗ trợ tư pháp - Bộ Công An</t>
  </si>
  <si>
    <t>904/ĐHKT-QĐ ngày 17/04/2018</t>
  </si>
  <si>
    <t>4275 /QĐ-ĐHKT ngày 31 tháng 12 năm 2020</t>
  </si>
  <si>
    <t>0904042668</t>
  </si>
  <si>
    <t>hoang1306@gmail.com</t>
  </si>
  <si>
    <t>Khổng Minh</t>
  </si>
  <si>
    <t>Cương</t>
  </si>
  <si>
    <t>Khổng Minh Cương</t>
  </si>
  <si>
    <t>25/06/1984</t>
  </si>
  <si>
    <t>Quản lý nhân lực tại Công ty cổ phần xây dựng Hoàng Long</t>
  </si>
  <si>
    <t>PGS.TS Bùi Văn Huyền</t>
  </si>
  <si>
    <t>Học viện chính trị Quốc Gia HCM</t>
  </si>
  <si>
    <t>896/ĐHKT-QĐ ngày 17/04/2018</t>
  </si>
  <si>
    <t>4273 /QĐ-ĐHKT ngày 31 tháng 12 năm 2020</t>
  </si>
  <si>
    <t>0906266968</t>
  </si>
  <si>
    <t>kmctthp@gmail.com</t>
  </si>
  <si>
    <t>Nguyễn Tuấn</t>
  </si>
  <si>
    <t>Nguyễn Tuấn Anh</t>
  </si>
  <si>
    <t>15/08/1987</t>
  </si>
  <si>
    <t>Quản lý nhà nước về đất đai trên địa bàn huyện Yên Thế, tỉnh Bắc Giang</t>
  </si>
  <si>
    <t>1079/ĐHKT-QĐ ngày 3/5/2019</t>
  </si>
  <si>
    <t>3685/QĐ-ĐHKT ngày 28/12/2017</t>
  </si>
  <si>
    <t>4012 /QĐ-ĐHKT ngày 21 tháng 12 năm 2020</t>
  </si>
  <si>
    <t>PGS.TS. Lê Danh Tốn</t>
  </si>
  <si>
    <t>TS. Đinh Quang Ty</t>
  </si>
  <si>
    <t>TS. Lê Xuân Sang</t>
  </si>
  <si>
    <t>ngày 7 tháng 1 năm 2021</t>
  </si>
  <si>
    <t>0963687087</t>
  </si>
  <si>
    <t>tuananh41xd@gmail.com</t>
  </si>
  <si>
    <t>Danh sách gồm 41 học viên./.</t>
  </si>
  <si>
    <t>STT</t>
  </si>
  <si>
    <t xml:space="preserve">Loại chương trình đào tạo </t>
  </si>
  <si>
    <t>Ngành Kinh tế quốc tế</t>
  </si>
  <si>
    <t>I</t>
  </si>
  <si>
    <t>3.30</t>
  </si>
  <si>
    <t>Ngành/
Chuyên ngành</t>
  </si>
  <si>
    <t>Mã số: 8310106</t>
  </si>
  <si>
    <t>II</t>
  </si>
  <si>
    <t>Ngành Quản trị kinh doanh</t>
  </si>
  <si>
    <t>III</t>
  </si>
  <si>
    <t>Ngành Tài chính - Ngân hàng</t>
  </si>
  <si>
    <t>Mã số: 8340101</t>
  </si>
  <si>
    <t>Mã số: 8340201</t>
  </si>
  <si>
    <t>IV</t>
  </si>
  <si>
    <t>Ngành Kế toán</t>
  </si>
  <si>
    <t>Mã ngành: 8340301</t>
  </si>
  <si>
    <t>V</t>
  </si>
  <si>
    <t>Chuyên ngành Quản lý kinh tế</t>
  </si>
  <si>
    <t>Mã số: 8310110</t>
  </si>
  <si>
    <t>A</t>
  </si>
  <si>
    <t>A+</t>
  </si>
  <si>
    <t>B+</t>
  </si>
  <si>
    <t>B</t>
  </si>
  <si>
    <t>C+</t>
  </si>
  <si>
    <t xml:space="preserve">1969/QĐ-ĐHKT ngày 19/7/2017 </t>
  </si>
  <si>
    <t>218/QĐ-ĐHKT ngày 10/01/2019</t>
  </si>
  <si>
    <t>1998/QĐ-ĐHKT ngày 12/07/2019</t>
  </si>
  <si>
    <t> 3685/QĐ-ĐHKT ngày 28/12/2017</t>
  </si>
  <si>
    <r>
      <t>218/QĐ-ĐHKT ngày </t>
    </r>
    <r>
      <rPr>
        <b/>
        <sz val="12.5"/>
        <rFont val="Times New Roman"/>
        <family val="1"/>
      </rPr>
      <t>10/01/2019</t>
    </r>
    <r>
      <rPr>
        <sz val="12.5"/>
        <rFont val="Times New Roman"/>
        <family val="1"/>
      </rPr>
      <t> </t>
    </r>
  </si>
  <si>
    <r>
      <t>218/QĐ-ĐHKT ngày </t>
    </r>
    <r>
      <rPr>
        <b/>
        <sz val="12.5"/>
        <rFont val="Times New Roman"/>
        <family val="1"/>
      </rPr>
      <t>10/01/2019</t>
    </r>
  </si>
  <si>
    <t>VI</t>
  </si>
  <si>
    <t>Chuyên ngành Chính sách công và phát triển</t>
  </si>
  <si>
    <t>2.90</t>
  </si>
  <si>
    <t>CỘNG HÒA XÃ HỘI CHỦ NGHĨA VIỆT NAM</t>
  </si>
  <si>
    <t>Độc lập - Tự do - Hạnh phúc</t>
  </si>
  <si>
    <t xml:space="preserve">DANH SÁCH HỌC VIÊN ĐƯỢC CÔNG NHẬN HỌC VỊ VÀ CẤP BẰNG THẠC SĨ </t>
  </si>
  <si>
    <t>HIỆU TRƯỞNG</t>
  </si>
  <si>
    <t>(kèm theo Quyết định số  1928 /QĐ-ĐHKT ngày  30/6/2021)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</si>
</sst>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₫_-;\-* #,##0.00\ _₫_-;_-* &quot;-&quot;??\ _₫_-;_-@_-"/>
    <numFmt numFmtId="165" formatCode="#,##0.0"/>
    <numFmt numFmtId="166" formatCode="_-* #,##0\ _₫_-;\-* #,##0\ _₫_-;_-* &quot;-&quot;??\ _₫_-;_-@_-"/>
  </numFmts>
  <fonts count="21">
    <font>
      <sz val="10"/>
      <color theme="1"/>
      <name val="Arial"/>
      <family val="2"/>
    </font>
    <font>
      <sz val="12"/>
      <name val=".VnTime"/>
      <family val="2"/>
    </font>
    <font>
      <sz val="12"/>
      <color theme="1"/>
      <name val="Times New Roman"/>
      <family val="2"/>
    </font>
    <font>
      <sz val="14"/>
      <name val=".VnTime"/>
      <family val="2"/>
    </font>
    <font>
      <sz val="13"/>
      <color theme="1"/>
      <name val="Times New Roman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  <charset val="163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u/>
      <sz val="12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</cellStyleXfs>
  <cellXfs count="171">
    <xf numFmtId="0" fontId="0" fillId="0" borderId="0" xfId="0"/>
    <xf numFmtId="0" fontId="15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4" fontId="9" fillId="2" borderId="0" xfId="0" applyNumberFormat="1" applyFont="1" applyFill="1"/>
    <xf numFmtId="0" fontId="12" fillId="2" borderId="0" xfId="0" applyFont="1" applyFill="1"/>
    <xf numFmtId="0" fontId="11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" fontId="7" fillId="2" borderId="1" xfId="7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0" xfId="0" applyFill="1"/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6" fontId="7" fillId="2" borderId="0" xfId="12" applyNumberFormat="1" applyFont="1" applyFill="1" applyAlignment="1">
      <alignment horizontal="center" vertical="center" wrapText="1"/>
    </xf>
    <xf numFmtId="166" fontId="12" fillId="2" borderId="1" xfId="12" applyNumberFormat="1" applyFont="1" applyFill="1" applyBorder="1" applyAlignment="1">
      <alignment horizontal="center" vertical="center" wrapText="1"/>
    </xf>
    <xf numFmtId="166" fontId="7" fillId="2" borderId="1" xfId="1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7" fillId="2" borderId="4" xfId="7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0" xfId="0" quotePrefix="1" applyFont="1" applyFill="1"/>
    <xf numFmtId="0" fontId="7" fillId="2" borderId="0" xfId="0" quotePrefix="1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16" fillId="2" borderId="1" xfId="10" applyFont="1" applyFill="1" applyBorder="1" applyAlignment="1">
      <alignment horizontal="center" vertical="center" wrapText="1"/>
    </xf>
    <xf numFmtId="0" fontId="16" fillId="2" borderId="1" xfId="10" quotePrefix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1" xfId="12" quotePrefix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7" fillId="2" borderId="1" xfId="12" quotePrefix="1" applyFont="1" applyFill="1" applyBorder="1" applyAlignment="1">
      <alignment vertical="center" wrapText="1"/>
    </xf>
    <xf numFmtId="166" fontId="7" fillId="2" borderId="1" xfId="12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left" vertical="center" wrapText="1"/>
    </xf>
    <xf numFmtId="0" fontId="10" fillId="3" borderId="3" xfId="0" quotePrefix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4" fontId="7" fillId="3" borderId="1" xfId="7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center" vertical="center" wrapText="1"/>
    </xf>
    <xf numFmtId="0" fontId="16" fillId="3" borderId="1" xfId="10" applyFont="1" applyFill="1" applyBorder="1" applyAlignment="1">
      <alignment horizontal="center" vertical="center" wrapText="1"/>
    </xf>
    <xf numFmtId="166" fontId="7" fillId="3" borderId="1" xfId="12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quotePrefix="1" applyFont="1" applyFill="1"/>
    <xf numFmtId="0" fontId="7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4" fontId="9" fillId="0" borderId="0" xfId="0" applyNumberFormat="1" applyFont="1" applyFill="1"/>
    <xf numFmtId="0" fontId="9" fillId="0" borderId="0" xfId="0" applyFont="1" applyFill="1" applyBorder="1"/>
    <xf numFmtId="0" fontId="11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7" fillId="0" borderId="0" xfId="7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3" xfId="0" quotePrefix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4" fontId="19" fillId="0" borderId="1" xfId="7" applyNumberFormat="1" applyFont="1" applyFill="1" applyBorder="1" applyAlignment="1">
      <alignment horizontal="center" vertical="center" wrapText="1"/>
    </xf>
    <xf numFmtId="4" fontId="19" fillId="0" borderId="0" xfId="7" applyNumberFormat="1" applyFont="1" applyFill="1" applyBorder="1" applyAlignment="1">
      <alignment horizontal="center" vertical="center" wrapText="1"/>
    </xf>
    <xf numFmtId="3" fontId="19" fillId="0" borderId="0" xfId="7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166" fontId="7" fillId="4" borderId="0" xfId="12" applyNumberFormat="1" applyFont="1" applyFill="1" applyAlignment="1">
      <alignment horizontal="center" vertical="center" wrapTex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6" fontId="12" fillId="4" borderId="1" xfId="12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66" fontId="18" fillId="4" borderId="1" xfId="12" applyNumberFormat="1" applyFont="1" applyFill="1" applyBorder="1" applyAlignment="1">
      <alignment horizontal="center" vertical="center" wrapText="1"/>
    </xf>
    <xf numFmtId="0" fontId="19" fillId="4" borderId="0" xfId="0" applyFont="1" applyFill="1"/>
    <xf numFmtId="0" fontId="19" fillId="4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quotePrefix="1" applyFont="1" applyFill="1" applyBorder="1" applyAlignment="1">
      <alignment horizontal="center" vertical="center" wrapText="1"/>
    </xf>
    <xf numFmtId="0" fontId="20" fillId="4" borderId="1" xfId="10" applyFont="1" applyFill="1" applyBorder="1" applyAlignment="1">
      <alignment horizontal="center" vertical="center" wrapText="1"/>
    </xf>
    <xf numFmtId="166" fontId="19" fillId="4" borderId="1" xfId="12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0" fontId="10" fillId="4" borderId="0" xfId="0" quotePrefix="1" applyFont="1" applyFill="1" applyBorder="1" applyAlignment="1">
      <alignment horizontal="center" vertical="center" wrapText="1"/>
    </xf>
    <xf numFmtId="0" fontId="16" fillId="4" borderId="0" xfId="10" applyFont="1" applyFill="1" applyBorder="1" applyAlignment="1">
      <alignment horizontal="center" vertical="center" wrapText="1"/>
    </xf>
    <xf numFmtId="166" fontId="7" fillId="4" borderId="0" xfId="12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4" fontId="9" fillId="4" borderId="0" xfId="0" applyNumberFormat="1" applyFont="1" applyFill="1" applyAlignment="1">
      <alignment horizontal="center"/>
    </xf>
    <xf numFmtId="164" fontId="7" fillId="4" borderId="0" xfId="12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wrapText="1"/>
    </xf>
    <xf numFmtId="4" fontId="7" fillId="4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3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13">
    <cellStyle name="Comma" xfId="12" builtinId="3"/>
    <cellStyle name="Hyperlink" xfId="10" builtinId="8"/>
    <cellStyle name="Normal" xfId="0" builtinId="0"/>
    <cellStyle name="Normal 2" xfId="4"/>
    <cellStyle name="Normal 2 2" xfId="5"/>
    <cellStyle name="Normal 2 3" xfId="6"/>
    <cellStyle name="Normal 3" xfId="1"/>
    <cellStyle name="Normal 3 3" xfId="7"/>
    <cellStyle name="Normal 4" xfId="8"/>
    <cellStyle name="Normal 5" xfId="3"/>
    <cellStyle name="Normal 6" xfId="2"/>
    <cellStyle name="Normal 7" xfId="9"/>
    <cellStyle name="Normal 8" xfId="11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H&#272;%2014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CON%20-%20S&#272;H\luan%20van%20thac%20si%20bao%20ve\2021\D1.2021\HD%20lan%201\DS%20chen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thong%20ke%20Thay%20S&#417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4.2020"/>
      <sheetName val="Tong The Son"/>
      <sheetName val="thong ke HS"/>
      <sheetName val="QLKT"/>
      <sheetName val="KTCT"/>
      <sheetName val="QLKT (2)"/>
      <sheetName val="QLKT_in"/>
    </sheetNames>
    <sheetDataSet>
      <sheetData sheetId="0" refreshError="1"/>
      <sheetData sheetId="1" refreshError="1"/>
      <sheetData sheetId="2" refreshError="1"/>
      <sheetData sheetId="3">
        <row r="10">
          <cell r="AA10" t="str">
            <v>Quách Thị Quế Anh 03/08/1983</v>
          </cell>
          <cell r="AB10" t="str">
            <v>Hoà Bình</v>
          </cell>
          <cell r="AC10" t="str">
            <v>a</v>
          </cell>
        </row>
        <row r="11">
          <cell r="AA11" t="str">
            <v>Lưu Thị Lan Anh 22/07/1984</v>
          </cell>
          <cell r="AB11" t="str">
            <v>Hà Nội</v>
          </cell>
          <cell r="AC11" t="str">
            <v>a</v>
          </cell>
        </row>
        <row r="12">
          <cell r="AA12" t="str">
            <v>Nguyễn Thế Anh 24/11/1978</v>
          </cell>
          <cell r="AB12" t="str">
            <v>Hà Nội</v>
          </cell>
          <cell r="AC12" t="str">
            <v>a</v>
          </cell>
        </row>
        <row r="13">
          <cell r="AA13" t="str">
            <v>Nghiêm Thị Phượng 28/10/1979</v>
          </cell>
          <cell r="AB13" t="str">
            <v>Hà Nam</v>
          </cell>
          <cell r="AC13" t="str">
            <v>a</v>
          </cell>
        </row>
        <row r="14">
          <cell r="AB14" t="e">
            <v>#N/A</v>
          </cell>
          <cell r="AC14" t="str">
            <v>a</v>
          </cell>
        </row>
        <row r="15">
          <cell r="AB15" t="e">
            <v>#N/A</v>
          </cell>
          <cell r="AC15" t="str">
            <v>a</v>
          </cell>
        </row>
        <row r="16">
          <cell r="AB16" t="e">
            <v>#N/A</v>
          </cell>
          <cell r="AC16" t="str">
            <v>a</v>
          </cell>
        </row>
        <row r="17">
          <cell r="AA17" t="str">
            <v>Lê Thị Phương Anh 06/09/1985</v>
          </cell>
          <cell r="AB17" t="str">
            <v>Vĩnh Phúc</v>
          </cell>
          <cell r="AC17" t="str">
            <v>a</v>
          </cell>
        </row>
        <row r="18">
          <cell r="AA18" t="str">
            <v>Trần Hữu Bằng 17/05/1992</v>
          </cell>
          <cell r="AB18" t="str">
            <v>Thái Bình</v>
          </cell>
          <cell r="AC18" t="str">
            <v>a</v>
          </cell>
        </row>
        <row r="19">
          <cell r="AA19" t="str">
            <v>Đỗ Kiên Cường 07/06/1984</v>
          </cell>
          <cell r="AB19" t="str">
            <v>Nam Định</v>
          </cell>
          <cell r="AC19" t="str">
            <v>a</v>
          </cell>
        </row>
        <row r="21">
          <cell r="AB21" t="e">
            <v>#N/A</v>
          </cell>
          <cell r="AC21" t="str">
            <v>a</v>
          </cell>
        </row>
        <row r="22">
          <cell r="AB22" t="e">
            <v>#N/A</v>
          </cell>
          <cell r="AC22" t="str">
            <v>a</v>
          </cell>
        </row>
        <row r="23">
          <cell r="AB23" t="e">
            <v>#N/A</v>
          </cell>
          <cell r="AC23" t="str">
            <v>a</v>
          </cell>
        </row>
        <row r="24">
          <cell r="AA24" t="str">
            <v>Vũ Thành Chung 25/11/1984</v>
          </cell>
          <cell r="AB24" t="str">
            <v>Nam Định</v>
          </cell>
          <cell r="AC24" t="str">
            <v>a</v>
          </cell>
        </row>
        <row r="25">
          <cell r="AA25" t="str">
            <v>Bùi Thị Ánh 10/12/1986</v>
          </cell>
          <cell r="AB25" t="str">
            <v>Nam Định</v>
          </cell>
          <cell r="AC25" t="str">
            <v>a</v>
          </cell>
        </row>
        <row r="26">
          <cell r="AA26" t="e">
            <v>#REF!</v>
          </cell>
          <cell r="AB26" t="e">
            <v>#REF!</v>
          </cell>
          <cell r="AC26" t="str">
            <v>a</v>
          </cell>
        </row>
        <row r="27">
          <cell r="AA27" t="str">
            <v>Cao Thị Hương Giang 02/09/1992</v>
          </cell>
          <cell r="AB27" t="str">
            <v>Hà Nội</v>
          </cell>
          <cell r="AC27" t="str">
            <v>a</v>
          </cell>
        </row>
        <row r="28">
          <cell r="AB28" t="e">
            <v>#N/A</v>
          </cell>
          <cell r="AC28" t="str">
            <v>a</v>
          </cell>
        </row>
        <row r="29">
          <cell r="AB29" t="e">
            <v>#N/A</v>
          </cell>
          <cell r="AC29" t="str">
            <v>a</v>
          </cell>
        </row>
        <row r="30">
          <cell r="AB30" t="e">
            <v>#N/A</v>
          </cell>
          <cell r="AC30" t="str">
            <v>a</v>
          </cell>
        </row>
        <row r="31">
          <cell r="AA31" t="str">
            <v>Nguyễn Hồng Liên 02/05/1981</v>
          </cell>
          <cell r="AB31" t="str">
            <v>Hà Nội</v>
          </cell>
          <cell r="AC31" t="str">
            <v>a</v>
          </cell>
        </row>
        <row r="32">
          <cell r="AA32" t="str">
            <v>Nguyễn Hải Linh 21/11/1989</v>
          </cell>
          <cell r="AB32" t="str">
            <v>Phú Thọ</v>
          </cell>
          <cell r="AC32" t="str">
            <v>a</v>
          </cell>
        </row>
        <row r="33">
          <cell r="AA33" t="str">
            <v>Nguyễn Trà My 28/09/1994</v>
          </cell>
          <cell r="AB33" t="str">
            <v>Hà Nội</v>
          </cell>
          <cell r="AC33" t="str">
            <v>a</v>
          </cell>
        </row>
        <row r="34">
          <cell r="AA34" t="str">
            <v>Bùi Thị Kim Ngân 06/09/1994</v>
          </cell>
          <cell r="AB34" t="str">
            <v>Vĩnh Phúc</v>
          </cell>
          <cell r="AC34" t="str">
            <v>a</v>
          </cell>
        </row>
        <row r="35">
          <cell r="AB35" t="e">
            <v>#N/A</v>
          </cell>
          <cell r="AC35" t="str">
            <v>a</v>
          </cell>
        </row>
        <row r="36">
          <cell r="AB36" t="e">
            <v>#N/A</v>
          </cell>
          <cell r="AC36" t="str">
            <v>a</v>
          </cell>
        </row>
        <row r="37">
          <cell r="AB37" t="e">
            <v>#N/A</v>
          </cell>
          <cell r="AC37" t="str">
            <v>a</v>
          </cell>
        </row>
        <row r="38">
          <cell r="AA38" t="str">
            <v>Nguyễn Văn Giang 25/12/1980</v>
          </cell>
          <cell r="AB38" t="str">
            <v>Hà Nội</v>
          </cell>
          <cell r="AC38" t="str">
            <v>a</v>
          </cell>
        </row>
        <row r="39">
          <cell r="AA39" t="str">
            <v>Nguyễn Thị Mỹ Hạnh 21/10/1992</v>
          </cell>
          <cell r="AB39" t="str">
            <v>Nghệ An</v>
          </cell>
          <cell r="AC39" t="str">
            <v>a</v>
          </cell>
        </row>
        <row r="40">
          <cell r="AA40" t="str">
            <v>Chu Thị Hân 21/10/1994</v>
          </cell>
          <cell r="AB40" t="str">
            <v>Ninh Bình</v>
          </cell>
          <cell r="AC40" t="str">
            <v>a</v>
          </cell>
        </row>
        <row r="41">
          <cell r="AA41" t="str">
            <v>Hà Thị Thanh Hậu 05/11/1981</v>
          </cell>
          <cell r="AB41" t="str">
            <v>Phú Thọ</v>
          </cell>
          <cell r="AC41" t="str">
            <v>a</v>
          </cell>
        </row>
        <row r="42">
          <cell r="AA42" t="str">
            <v>Nguyễn Thị Dung 03/10/1980</v>
          </cell>
          <cell r="AB42" t="str">
            <v>Hà Nội</v>
          </cell>
          <cell r="AC42" t="str">
            <v>a</v>
          </cell>
        </row>
        <row r="43">
          <cell r="AB43" t="e">
            <v>#N/A</v>
          </cell>
          <cell r="AC43" t="str">
            <v>a</v>
          </cell>
        </row>
        <row r="44">
          <cell r="AB44" t="e">
            <v>#N/A</v>
          </cell>
          <cell r="AC44" t="str">
            <v>a</v>
          </cell>
        </row>
        <row r="45">
          <cell r="AB45" t="e">
            <v>#N/A</v>
          </cell>
          <cell r="AC45" t="str">
            <v>a</v>
          </cell>
        </row>
        <row r="46">
          <cell r="AA46" t="str">
            <v>Lê Đình Hiệu 18/03/1975</v>
          </cell>
          <cell r="AB46" t="str">
            <v>Thanh Hóa</v>
          </cell>
          <cell r="AC46" t="str">
            <v>a</v>
          </cell>
        </row>
        <row r="47">
          <cell r="AA47" t="str">
            <v>Nguyễn Thị Thúy Hoa 20/04/1991</v>
          </cell>
          <cell r="AB47" t="str">
            <v>Bắc Ninh</v>
          </cell>
          <cell r="AC47" t="str">
            <v>a</v>
          </cell>
        </row>
        <row r="48">
          <cell r="AA48" t="str">
            <v>Tạ Văn Phong 13/08/1982</v>
          </cell>
          <cell r="AB48" t="str">
            <v>Nam Định</v>
          </cell>
          <cell r="AC48" t="str">
            <v>a</v>
          </cell>
        </row>
        <row r="49">
          <cell r="AA49" t="str">
            <v>Triệu Thị Thanh Huyền 13/01/1983</v>
          </cell>
          <cell r="AB49" t="str">
            <v>Hà Nội</v>
          </cell>
          <cell r="AC49" t="str">
            <v>a</v>
          </cell>
        </row>
        <row r="51">
          <cell r="AB51" t="e">
            <v>#N/A</v>
          </cell>
          <cell r="AC51" t="str">
            <v>a</v>
          </cell>
        </row>
        <row r="52">
          <cell r="AB52" t="e">
            <v>#N/A</v>
          </cell>
          <cell r="AC52" t="str">
            <v>a</v>
          </cell>
        </row>
        <row r="53">
          <cell r="AB53" t="e">
            <v>#N/A</v>
          </cell>
          <cell r="AC53" t="str">
            <v>a</v>
          </cell>
        </row>
        <row r="54">
          <cell r="AA54" t="str">
            <v>Nguyễn Việt Hưng 07/12/1989</v>
          </cell>
          <cell r="AB54" t="str">
            <v>Hà Nội</v>
          </cell>
          <cell r="AC54" t="str">
            <v>a</v>
          </cell>
        </row>
        <row r="55">
          <cell r="AA55" t="str">
            <v>Nguyễn Thu Hương 05/09/1991</v>
          </cell>
          <cell r="AB55" t="str">
            <v>Hà Nội</v>
          </cell>
          <cell r="AC55" t="str">
            <v>a</v>
          </cell>
        </row>
        <row r="56">
          <cell r="AA56" t="str">
            <v>Nguyễn Thị Nhung 29/05/1991</v>
          </cell>
          <cell r="AB56" t="str">
            <v>Thanh Hóa</v>
          </cell>
          <cell r="AC56" t="str">
            <v>a</v>
          </cell>
        </row>
        <row r="57">
          <cell r="AA57" t="str">
            <v>Nguyễn Hồng Khang 27/06/1979</v>
          </cell>
          <cell r="AB57" t="str">
            <v>Hà Tĩnh</v>
          </cell>
          <cell r="AC57" t="str">
            <v>a</v>
          </cell>
        </row>
        <row r="58">
          <cell r="AB58" t="e">
            <v>#N/A</v>
          </cell>
          <cell r="AC58" t="str">
            <v>a</v>
          </cell>
        </row>
        <row r="59">
          <cell r="AB59" t="e">
            <v>#N/A</v>
          </cell>
          <cell r="AC59" t="str">
            <v>a</v>
          </cell>
        </row>
        <row r="60">
          <cell r="AB60" t="e">
            <v>#N/A</v>
          </cell>
          <cell r="AC60" t="str">
            <v>a</v>
          </cell>
        </row>
        <row r="61">
          <cell r="AA61" t="str">
            <v>Trần Hà My 24/02/1994</v>
          </cell>
          <cell r="AB61" t="str">
            <v>Hà Nội</v>
          </cell>
          <cell r="AC61" t="str">
            <v>a</v>
          </cell>
        </row>
        <row r="62">
          <cell r="AA62" t="str">
            <v>Lý Thị Lệ Ninh 28/01/1979</v>
          </cell>
          <cell r="AB62" t="str">
            <v>Hà Nội</v>
          </cell>
          <cell r="AC62" t="str">
            <v>a</v>
          </cell>
        </row>
        <row r="63">
          <cell r="AA63" t="str">
            <v>Nguyễn Song Luân 06/11/1987</v>
          </cell>
          <cell r="AB63" t="str">
            <v>Thái Nguyên</v>
          </cell>
          <cell r="AC63" t="str">
            <v>a</v>
          </cell>
        </row>
        <row r="64">
          <cell r="AA64" t="str">
            <v>Hoàng Thị Nhật Lệ 01/10/1991</v>
          </cell>
          <cell r="AB64" t="str">
            <v>Cao Bằng</v>
          </cell>
          <cell r="AC64" t="str">
            <v>a</v>
          </cell>
        </row>
        <row r="65">
          <cell r="AA65" t="str">
            <v>Nghiêm Thị Ngân 06/07/1987</v>
          </cell>
          <cell r="AB65" t="str">
            <v>Vĩnh Phúc</v>
          </cell>
          <cell r="AC65" t="str">
            <v>a</v>
          </cell>
        </row>
        <row r="66">
          <cell r="AB66" t="e">
            <v>#N/A</v>
          </cell>
          <cell r="AC66" t="str">
            <v>a</v>
          </cell>
        </row>
        <row r="67">
          <cell r="AB67" t="e">
            <v>#N/A</v>
          </cell>
          <cell r="AC67" t="str">
            <v>a</v>
          </cell>
        </row>
        <row r="68">
          <cell r="AB68" t="e">
            <v>#N/A</v>
          </cell>
          <cell r="AC68" t="str">
            <v>a</v>
          </cell>
        </row>
        <row r="69">
          <cell r="AA69" t="str">
            <v>Nguyễn Thị Minh Nguyệt 27/07/1993</v>
          </cell>
          <cell r="AB69" t="str">
            <v>Hải Dương</v>
          </cell>
          <cell r="AC69" t="str">
            <v>a</v>
          </cell>
        </row>
        <row r="70">
          <cell r="AA70" t="str">
            <v>Đinh Thị Oanh 12/08/1992</v>
          </cell>
          <cell r="AB70" t="str">
            <v>Hà Nội</v>
          </cell>
          <cell r="AC70" t="str">
            <v>a</v>
          </cell>
        </row>
        <row r="71">
          <cell r="AA71" t="str">
            <v>Nguyễn Thị Huế 16/04/1979</v>
          </cell>
          <cell r="AB71" t="str">
            <v>Vĩnh Phúc</v>
          </cell>
          <cell r="AC71" t="str">
            <v>a</v>
          </cell>
        </row>
        <row r="73">
          <cell r="AB73" t="e">
            <v>#N/A</v>
          </cell>
          <cell r="AC73" t="str">
            <v>a</v>
          </cell>
        </row>
        <row r="74">
          <cell r="AB74" t="e">
            <v>#N/A</v>
          </cell>
          <cell r="AC74" t="str">
            <v>a</v>
          </cell>
        </row>
        <row r="75">
          <cell r="AB75" t="e">
            <v>#N/A</v>
          </cell>
          <cell r="AC75" t="str">
            <v>a</v>
          </cell>
        </row>
        <row r="76">
          <cell r="AA76" t="str">
            <v>Nguyễn Thành Phương 15/09/1982</v>
          </cell>
          <cell r="AB76" t="str">
            <v>Hà Nội</v>
          </cell>
          <cell r="AC76" t="str">
            <v>a</v>
          </cell>
        </row>
        <row r="77">
          <cell r="AA77" t="str">
            <v>Trần Thị Thanh Phương 04/11/1981</v>
          </cell>
          <cell r="AB77" t="str">
            <v>Hà Nam</v>
          </cell>
          <cell r="AC77" t="str">
            <v>a</v>
          </cell>
        </row>
        <row r="78">
          <cell r="AA78" t="str">
            <v>Nguyễn Tuấn Anh 15/08/1987</v>
          </cell>
          <cell r="AB78" t="str">
            <v>Bắc Giang</v>
          </cell>
          <cell r="AC78" t="str">
            <v>a</v>
          </cell>
        </row>
        <row r="79">
          <cell r="AA79" t="str">
            <v>Nguyễn Thị Tuyết Nga 11/06/1980</v>
          </cell>
          <cell r="AB79" t="str">
            <v>Hà Tĩnh</v>
          </cell>
          <cell r="AC79" t="str">
            <v>a</v>
          </cell>
        </row>
        <row r="81">
          <cell r="AB81" t="e">
            <v>#N/A</v>
          </cell>
          <cell r="AC81" t="str">
            <v>a</v>
          </cell>
        </row>
        <row r="82">
          <cell r="AB82" t="e">
            <v>#N/A</v>
          </cell>
          <cell r="AC82" t="str">
            <v>a</v>
          </cell>
        </row>
        <row r="83">
          <cell r="AB83" t="e">
            <v>#N/A</v>
          </cell>
          <cell r="AC83" t="str">
            <v>a</v>
          </cell>
        </row>
        <row r="84">
          <cell r="AA84" t="str">
            <v>Đặng Cao Sơn 09/09/1984</v>
          </cell>
          <cell r="AB84" t="str">
            <v>Nam Định</v>
          </cell>
          <cell r="AC84" t="str">
            <v>a</v>
          </cell>
        </row>
        <row r="85">
          <cell r="AA85" t="str">
            <v>Nguyễn Vũ Băng Tâm 13/10/1980</v>
          </cell>
          <cell r="AB85" t="str">
            <v>Hà Nội</v>
          </cell>
          <cell r="AC85" t="str">
            <v>a</v>
          </cell>
        </row>
        <row r="86">
          <cell r="AA86" t="str">
            <v>Nguyễn Hữu Tuấn 01/09/1984</v>
          </cell>
          <cell r="AB86" t="str">
            <v>Thanh Hóa</v>
          </cell>
          <cell r="AC86" t="str">
            <v>a</v>
          </cell>
        </row>
        <row r="87">
          <cell r="AA87" t="str">
            <v>Lê Thị Ánh Tuyết 06/03/1984</v>
          </cell>
          <cell r="AB87" t="str">
            <v>Hà Tĩnh</v>
          </cell>
          <cell r="AC87" t="str">
            <v>a</v>
          </cell>
        </row>
        <row r="88">
          <cell r="AB88" t="e">
            <v>#N/A</v>
          </cell>
          <cell r="AC88" t="str">
            <v>a</v>
          </cell>
        </row>
        <row r="89">
          <cell r="AB89" t="e">
            <v>#N/A</v>
          </cell>
          <cell r="AC89" t="str">
            <v>a</v>
          </cell>
        </row>
        <row r="90">
          <cell r="AB90" t="e">
            <v>#N/A</v>
          </cell>
          <cell r="AC90" t="str">
            <v>a</v>
          </cell>
        </row>
        <row r="91">
          <cell r="AA91" t="str">
            <v>Nguyễn Trung Tuấn 20/12/1979</v>
          </cell>
          <cell r="AB91" t="str">
            <v>Hà Nội</v>
          </cell>
          <cell r="AC91" t="str">
            <v>a</v>
          </cell>
        </row>
        <row r="92">
          <cell r="AA92" t="str">
            <v>Vi Anh Tùng 18/07/1982</v>
          </cell>
          <cell r="AB92" t="str">
            <v>Tuyên Quang</v>
          </cell>
          <cell r="AC92" t="str">
            <v>a</v>
          </cell>
        </row>
        <row r="94">
          <cell r="AA94" t="str">
            <v>Nguyễn Thị Phượng 05/09/1982</v>
          </cell>
          <cell r="AB94" t="str">
            <v>Bắc Ninh</v>
          </cell>
          <cell r="AC94" t="str">
            <v>a</v>
          </cell>
        </row>
        <row r="95">
          <cell r="AA95" t="str">
            <v>Phạm Văn Thọ 04/07/1979</v>
          </cell>
          <cell r="AB95" t="str">
            <v>Hà Nội</v>
          </cell>
          <cell r="AC95" t="str">
            <v>a</v>
          </cell>
        </row>
        <row r="96">
          <cell r="AB96" t="e">
            <v>#N/A</v>
          </cell>
          <cell r="AC96" t="str">
            <v>a</v>
          </cell>
        </row>
        <row r="97">
          <cell r="AB97" t="e">
            <v>#N/A</v>
          </cell>
          <cell r="AC97" t="str">
            <v>a</v>
          </cell>
        </row>
        <row r="98">
          <cell r="AB98" t="e">
            <v>#N/A</v>
          </cell>
          <cell r="AC98" t="str">
            <v>a</v>
          </cell>
        </row>
        <row r="99">
          <cell r="AA99" t="str">
            <v>Quản Ngọc Tú Anh 26/02/1993</v>
          </cell>
          <cell r="AB99" t="str">
            <v>Hà Nội</v>
          </cell>
          <cell r="AC99" t="str">
            <v>a</v>
          </cell>
        </row>
        <row r="100">
          <cell r="AA100" t="str">
            <v>Phạm Đức Thịnh 16/09/1993</v>
          </cell>
          <cell r="AB100" t="str">
            <v>Hà Nội</v>
          </cell>
          <cell r="AC100" t="str">
            <v>a</v>
          </cell>
        </row>
        <row r="102">
          <cell r="AA102" t="str">
            <v>Nghiêm Xuân Tuyến 29/11/1985</v>
          </cell>
          <cell r="AB102" t="str">
            <v>Vĩnh Phúc</v>
          </cell>
          <cell r="AC102" t="str">
            <v>a</v>
          </cell>
        </row>
        <row r="103">
          <cell r="AA103" t="str">
            <v>Lữ Văn Thụ 20/05/1986</v>
          </cell>
          <cell r="AB103" t="str">
            <v>Nam Định</v>
          </cell>
          <cell r="AC103" t="str">
            <v>a</v>
          </cell>
        </row>
        <row r="104">
          <cell r="AB104" t="e">
            <v>#N/A</v>
          </cell>
          <cell r="AC104" t="str">
            <v>a</v>
          </cell>
        </row>
        <row r="105">
          <cell r="AB105" t="e">
            <v>#N/A</v>
          </cell>
          <cell r="AC105" t="str">
            <v>a</v>
          </cell>
        </row>
        <row r="106">
          <cell r="AB106" t="e">
            <v>#N/A</v>
          </cell>
          <cell r="AC106" t="str">
            <v>a</v>
          </cell>
        </row>
        <row r="107">
          <cell r="AA107" t="str">
            <v>Hoàng Thị Thương 23/09/1985</v>
          </cell>
          <cell r="AB107" t="str">
            <v>Vĩnh Phúc</v>
          </cell>
          <cell r="AC107" t="str">
            <v>a</v>
          </cell>
        </row>
        <row r="108">
          <cell r="AA108" t="str">
            <v>Trần Hương Trà 01/07/1993</v>
          </cell>
          <cell r="AB108" t="str">
            <v>Hà Nội</v>
          </cell>
          <cell r="AC108" t="str">
            <v>a</v>
          </cell>
        </row>
        <row r="109">
          <cell r="AA109" t="str">
            <v>Nguyễn Thị Thu Thủy 27/04/1977</v>
          </cell>
          <cell r="AB109" t="str">
            <v>Nam Định</v>
          </cell>
          <cell r="AC109" t="str">
            <v>a</v>
          </cell>
        </row>
        <row r="110">
          <cell r="AA110" t="str">
            <v>Nguyễn Hà Trung 12/12/1992</v>
          </cell>
          <cell r="AB110" t="str">
            <v>Hà Nội</v>
          </cell>
          <cell r="AC110" t="str">
            <v>a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ngiaymoi"/>
      <sheetName val="chen TL"/>
      <sheetName val="Chengiaymoi (2)"/>
    </sheetNames>
    <sheetDataSet>
      <sheetData sheetId="0"/>
      <sheetData sheetId="1">
        <row r="2">
          <cell r="D2" t="str">
            <v>Vũ Thị Khánh Ly 18/10/1982</v>
          </cell>
          <cell r="E2" t="str">
            <v>Vũ Thị Khánh Ly</v>
          </cell>
          <cell r="F2" t="str">
            <v>18/10/1982</v>
          </cell>
          <cell r="G2" t="str">
            <v>Quảng Ninh</v>
          </cell>
          <cell r="H2" t="str">
            <v>Nữ</v>
          </cell>
          <cell r="I2" t="str">
            <v>Kinh tế phát triển</v>
          </cell>
          <cell r="J2" t="str">
            <v>QH-2019-E</v>
          </cell>
          <cell r="K2" t="str">
            <v>Chính sách công &amp; Phát triển</v>
          </cell>
          <cell r="L2" t="str">
            <v>Thí điểm</v>
          </cell>
          <cell r="M2">
            <v>1</v>
          </cell>
          <cell r="N2" t="str">
            <v>Chính sách công &amp; Phát triển</v>
          </cell>
          <cell r="O2" t="str">
            <v>Quản lý rủi ro trong hoạt động kiểm tra sau thông quan tại Cục kiểm tra sau thông quan - Tổng cục hải quan</v>
          </cell>
          <cell r="P2" t="str">
            <v>TS. Hoàng Khắc Lịch</v>
          </cell>
          <cell r="Q2" t="str">
            <v>Trường Đại học Kinh tế, ĐHQGHN</v>
          </cell>
          <cell r="R2" t="str">
            <v>PGS.TS. Nguyễn An Thịnh</v>
          </cell>
          <cell r="S2" t="str">
            <v>Quản lý TN&amp;MT</v>
          </cell>
          <cell r="T2" t="str">
            <v>Trường ĐH Kinh tế, ĐHQG Hà Nội</v>
          </cell>
          <cell r="U2" t="str">
            <v>PGS.TS. Lê Văn Chiến</v>
          </cell>
          <cell r="V2" t="str">
            <v>KTH</v>
          </cell>
          <cell r="W2" t="str">
            <v>Học viện Chính trị quốc gia Hồ Chí Minh</v>
          </cell>
          <cell r="X2" t="str">
            <v>GS.TS. Ngô Thắng Lợi</v>
          </cell>
          <cell r="Y2" t="str">
            <v>KTQT</v>
          </cell>
          <cell r="Z2" t="str">
            <v>Trường Đại học Kinh tế quốc dân</v>
          </cell>
          <cell r="AA2" t="str">
            <v>TS. Nguyễn Thế Kiên</v>
          </cell>
          <cell r="AB2" t="str">
            <v>Quản lý học</v>
          </cell>
          <cell r="AC2" t="str">
            <v>Trường ĐH Kinh tế, ĐHQG Hà Nội</v>
          </cell>
          <cell r="AD2" t="str">
            <v>TS. Nguyễn Quốc Việt</v>
          </cell>
          <cell r="AE2" t="str">
            <v>Kinh tế luật</v>
          </cell>
          <cell r="AF2" t="str">
            <v xml:space="preserve"> Trường ĐH Kinh tế, ĐHQG Hà Nội</v>
          </cell>
          <cell r="AG2" t="str">
            <v>1998/QĐ-ĐHKT ngày 12/07/2019</v>
          </cell>
          <cell r="AH2" t="str">
            <v>634/QĐ-ĐHKT ngày 19/3/2020</v>
          </cell>
          <cell r="AJ2" t="str">
            <v>998 /QĐ-ĐHKT</v>
          </cell>
          <cell r="AK2" t="str">
            <v>ngày 1 tháng 4 năm 2021</v>
          </cell>
          <cell r="AR2" t="str">
            <v>0904050212</v>
          </cell>
          <cell r="AS2" t="str">
            <v>8h00</v>
          </cell>
          <cell r="AT2" t="str">
            <v>ngày 9 tháng 4 năm 2021</v>
          </cell>
          <cell r="AU2" t="str">
            <v>P.305, nhà E4, 144 Xuân Thủy, Cầu Giấy, HN</v>
          </cell>
          <cell r="AW2" t="str">
            <v>8h00 ngày 9 tháng 4 năm 2021</v>
          </cell>
          <cell r="AX2" t="str">
            <v>8h00 ngày 9 tháng 4 năm 2021, tại P.305, nhà E4, 144 Xuân Thủy, Cầu Giấy, HN</v>
          </cell>
          <cell r="AZ2" t="str">
            <v>ngày 1 tháng 4 năm 2021</v>
          </cell>
          <cell r="BA2">
            <v>998</v>
          </cell>
          <cell r="BB2" t="str">
            <v>/QĐ-ĐHKT</v>
          </cell>
          <cell r="BC2" t="str">
            <v>998 /QĐ-ĐHKT</v>
          </cell>
          <cell r="BD2" t="str">
            <v>998 /QĐ-ĐHKT ngày 1 tháng 4 năm 2021</v>
          </cell>
        </row>
        <row r="3">
          <cell r="D3" t="str">
            <v>Ngô Xuân Quý 13/11/1979</v>
          </cell>
          <cell r="E3" t="str">
            <v>Ngô Xuân Quý</v>
          </cell>
          <cell r="F3" t="str">
            <v>13/11/1979</v>
          </cell>
          <cell r="G3" t="str">
            <v>Thái Bình</v>
          </cell>
          <cell r="H3" t="str">
            <v>Nam</v>
          </cell>
          <cell r="I3" t="str">
            <v>Kinh tế phát triển</v>
          </cell>
          <cell r="J3" t="str">
            <v>QH-2019-E</v>
          </cell>
          <cell r="K3" t="str">
            <v>Chính sách công &amp; Phát triển</v>
          </cell>
          <cell r="L3" t="str">
            <v>Thí điểm</v>
          </cell>
          <cell r="M3">
            <v>1</v>
          </cell>
          <cell r="N3" t="str">
            <v>Chính sách công &amp; Phát triển</v>
          </cell>
          <cell r="O3" t="str">
            <v>Nghiên cứu đánh giá hiệu quả chính sách hành lang đa dạng sinh học tại Quảng Nam</v>
          </cell>
          <cell r="P3" t="str">
            <v>PGS .TS Lê Xuân Cảnh</v>
          </cell>
          <cell r="Q3" t="str">
            <v>Viện Hàn lâm KH&amp;CNVN</v>
          </cell>
          <cell r="R3" t="str">
            <v>PGS.TS. Nguyễn An Thịnh</v>
          </cell>
          <cell r="S3" t="str">
            <v>Quản lý TN&amp;MT</v>
          </cell>
          <cell r="T3" t="str">
            <v>Trường ĐH Kinh tế, ĐHQG Hà Nội</v>
          </cell>
          <cell r="U3" t="str">
            <v>TS. Nguyễn Quốc Việt</v>
          </cell>
          <cell r="V3" t="str">
            <v>Kinh tế luật</v>
          </cell>
          <cell r="W3" t="str">
            <v xml:space="preserve"> Trường ĐH Kinh tế, ĐHQG Hà Nội</v>
          </cell>
          <cell r="X3" t="str">
            <v>PGS.TS. Lê Văn Chiến</v>
          </cell>
          <cell r="Y3" t="str">
            <v>KTH</v>
          </cell>
          <cell r="Z3" t="str">
            <v>Học viện Chính trị quốc gia Hồ Chí Minh</v>
          </cell>
          <cell r="AA3" t="str">
            <v>TS. Nguyễn Thế Kiên</v>
          </cell>
          <cell r="AB3" t="str">
            <v>Quản lý học</v>
          </cell>
          <cell r="AC3" t="str">
            <v>Trường ĐH Kinh tế, ĐHQG Hà Nội</v>
          </cell>
          <cell r="AD3" t="str">
            <v>GS.TS. Ngô Thắng Lợi</v>
          </cell>
          <cell r="AE3" t="str">
            <v>KTQT</v>
          </cell>
          <cell r="AF3" t="str">
            <v>Trường Đại học Kinh tế quốc dân</v>
          </cell>
          <cell r="AG3" t="str">
            <v>1998/QĐ-ĐHKT ngày 12/07/2019</v>
          </cell>
          <cell r="AH3" t="str">
            <v>794/QĐ-ĐHKT ngày 31/3/2020</v>
          </cell>
          <cell r="AJ3" t="str">
            <v>999 /QĐ-ĐHKT</v>
          </cell>
          <cell r="AK3" t="str">
            <v>ngày 1 tháng 4 năm 2021</v>
          </cell>
          <cell r="AM3" t="str">
            <v>F</v>
          </cell>
          <cell r="AQ3" t="e">
            <v>#N/A</v>
          </cell>
          <cell r="AR3" t="str">
            <v>0906112768</v>
          </cell>
          <cell r="AS3" t="str">
            <v>8h00</v>
          </cell>
          <cell r="AT3" t="str">
            <v>ngày 9 tháng 4 năm 2021</v>
          </cell>
          <cell r="AU3" t="str">
            <v>P.305, nhà E4, 144 Xuân Thủy, Cầu Giấy, HN</v>
          </cell>
          <cell r="AV3" t="e">
            <v>#N/A</v>
          </cell>
          <cell r="AW3" t="str">
            <v>8h00 ngày 9 tháng 4 năm 2021</v>
          </cell>
          <cell r="AX3" t="str">
            <v>8h00 ngày 9 tháng 4 năm 2021, tại P.305, nhà E4, 144 Xuân Thủy, Cầu Giấy, HN</v>
          </cell>
          <cell r="AZ3" t="str">
            <v>ngày 1 tháng 4 năm 2021</v>
          </cell>
          <cell r="BA3">
            <v>999</v>
          </cell>
          <cell r="BB3" t="str">
            <v>/QĐ-ĐHKT</v>
          </cell>
          <cell r="BC3" t="str">
            <v>999 /QĐ-ĐHKT</v>
          </cell>
          <cell r="BD3" t="str">
            <v>999 /QĐ-ĐHKT ngày 1 tháng 4 năm 2021</v>
          </cell>
        </row>
        <row r="4">
          <cell r="D4" t="str">
            <v>Nguyễn Thị Thúy Thảo 06/09/1990</v>
          </cell>
          <cell r="E4" t="str">
            <v>Nguyễn Thị Thúy Thảo</v>
          </cell>
          <cell r="F4" t="str">
            <v>06/09/1990</v>
          </cell>
          <cell r="G4" t="str">
            <v>Bắc Ninh</v>
          </cell>
          <cell r="H4" t="str">
            <v>Nữ</v>
          </cell>
          <cell r="I4" t="str">
            <v>Kinh tế phát triển</v>
          </cell>
          <cell r="J4" t="str">
            <v>QH-2019-E</v>
          </cell>
          <cell r="K4" t="str">
            <v>Chính sách công &amp; Phát triển</v>
          </cell>
          <cell r="L4" t="str">
            <v>Thí điểm</v>
          </cell>
          <cell r="M4">
            <v>1</v>
          </cell>
          <cell r="N4" t="str">
            <v>Chính sách công &amp; Phát triển</v>
          </cell>
          <cell r="O4" t="str">
            <v>Nghiên cứu đánh giá thực thi chính sách tài chính ứng phó với biến đổi khí hậu tại Thành phố Cần Thơ</v>
          </cell>
          <cell r="P4" t="str">
            <v>TS. Nguyễn Song Tùng</v>
          </cell>
          <cell r="Q4" t="str">
            <v>Viện Hàn lâm KH&amp;CNVN</v>
          </cell>
          <cell r="R4" t="str">
            <v>PGS.TS. Nguyễn An Thịnh</v>
          </cell>
          <cell r="S4" t="str">
            <v>Quản lý TN&amp;MT</v>
          </cell>
          <cell r="T4" t="str">
            <v>Trường ĐH Kinh tế, ĐHQG Hà Nội</v>
          </cell>
          <cell r="U4" t="str">
            <v>GS.TS. Ngô Thắng Lợi</v>
          </cell>
          <cell r="V4" t="str">
            <v>KTQT</v>
          </cell>
          <cell r="W4" t="str">
            <v>Trường Đại học Kinh tế quốc dân</v>
          </cell>
          <cell r="X4" t="str">
            <v>TS. Nguyễn Quốc Việt</v>
          </cell>
          <cell r="Y4" t="str">
            <v>Kinh tế luật</v>
          </cell>
          <cell r="Z4" t="str">
            <v xml:space="preserve"> Trường ĐH Kinh tế, ĐHQG Hà Nội</v>
          </cell>
          <cell r="AA4" t="str">
            <v>TS. Nguyễn Thế Kiên</v>
          </cell>
          <cell r="AB4" t="str">
            <v>Quản lý học</v>
          </cell>
          <cell r="AC4" t="str">
            <v>Trường ĐH Kinh tế, ĐHQG Hà Nội</v>
          </cell>
          <cell r="AD4" t="str">
            <v>PGS.TS. Lê Văn Chiến</v>
          </cell>
          <cell r="AE4" t="str">
            <v>KTH</v>
          </cell>
          <cell r="AF4" t="str">
            <v>Học viện Chính trị quốc gia Hồ Chí Minh</v>
          </cell>
          <cell r="AG4" t="str">
            <v>1998/QĐ-ĐHKT ngày 12/07/2019</v>
          </cell>
          <cell r="AH4" t="str">
            <v>792/QĐ-ĐHKT ngày 31/03/2020</v>
          </cell>
          <cell r="AJ4" t="str">
            <v>1000 /QĐ-ĐHKT</v>
          </cell>
          <cell r="AK4" t="str">
            <v>ngày 1 tháng 4 năm 2021</v>
          </cell>
          <cell r="AR4" t="str">
            <v>0989221586</v>
          </cell>
          <cell r="AS4" t="str">
            <v>8h00</v>
          </cell>
          <cell r="AT4" t="str">
            <v>ngày 9 tháng 4 năm 2021</v>
          </cell>
          <cell r="AU4" t="str">
            <v>P.305, nhà E4, 144 Xuân Thủy, Cầu Giấy, HN</v>
          </cell>
          <cell r="AW4" t="str">
            <v>8h00 ngày 9 tháng 4 năm 2021</v>
          </cell>
          <cell r="AX4" t="str">
            <v>8h00 ngày 9 tháng 4 năm 2021, tại P.305, nhà E4, 144 Xuân Thủy, Cầu Giấy, HN</v>
          </cell>
          <cell r="AZ4" t="str">
            <v>ngày 1 tháng 4 năm 2021</v>
          </cell>
          <cell r="BA4">
            <v>1000</v>
          </cell>
          <cell r="BB4" t="str">
            <v>/QĐ-ĐHKT</v>
          </cell>
          <cell r="BC4" t="str">
            <v>1000 /QĐ-ĐHKT</v>
          </cell>
          <cell r="BD4" t="str">
            <v>1000 /QĐ-ĐHKT ngày 1 tháng 4 năm 2021</v>
          </cell>
        </row>
        <row r="5">
          <cell r="D5" t="str">
            <v>Lê Thị Thu Trang 22/11/1991</v>
          </cell>
          <cell r="E5" t="str">
            <v>Lê Thị Thu Trang</v>
          </cell>
          <cell r="F5" t="str">
            <v>22/11/1991</v>
          </cell>
          <cell r="G5" t="str">
            <v>Hưng Yên</v>
          </cell>
          <cell r="H5" t="str">
            <v>Nữ</v>
          </cell>
          <cell r="I5" t="str">
            <v>Kế toán - Kiểm toán</v>
          </cell>
          <cell r="J5" t="str">
            <v>QH-2018-E</v>
          </cell>
          <cell r="K5" t="str">
            <v>Kế toán</v>
          </cell>
          <cell r="L5" t="str">
            <v>8340301</v>
          </cell>
          <cell r="M5">
            <v>2</v>
          </cell>
          <cell r="N5" t="str">
            <v>Kế toán</v>
          </cell>
          <cell r="O5" t="str">
            <v>Nghiên cứu áp dụng mô hình thẻ điểm cân bằng tại Trường Đại học Hà Nội</v>
          </cell>
          <cell r="P5" t="str">
            <v>TS. Nguyễn Thị Phương Dung</v>
          </cell>
          <cell r="Q5" t="str">
            <v>Trường ĐH Bách Khoa Hà Nội</v>
          </cell>
          <cell r="R5" t="str">
            <v>TS. Nguyễn Thị Hồng Thúy</v>
          </cell>
          <cell r="S5" t="str">
            <v>KTKT</v>
          </cell>
          <cell r="T5" t="str">
            <v>Trường ĐH Kinh tế, ĐHQGHN</v>
          </cell>
          <cell r="U5" t="str">
            <v>PGS.TS. Nguyễn Phú Giang</v>
          </cell>
          <cell r="V5" t="str">
            <v>Kế toán</v>
          </cell>
          <cell r="W5" t="str">
            <v>Trường Đại học Thương Mại</v>
          </cell>
          <cell r="X5" t="str">
            <v>PGS.TS. Trần Trung Tuấn</v>
          </cell>
          <cell r="Y5" t="str">
            <v>Kinh tế</v>
          </cell>
          <cell r="Z5" t="str">
            <v>Trường ĐH Kinh tế Quốc dân</v>
          </cell>
          <cell r="AA5" t="str">
            <v>TS. Trần Thế Nữ</v>
          </cell>
          <cell r="AB5" t="str">
            <v>Kế toán</v>
          </cell>
          <cell r="AC5" t="str">
            <v xml:space="preserve"> Trường ĐH Kinh tế, ĐHQG Hà Nội</v>
          </cell>
          <cell r="AD5" t="str">
            <v>TS. Nguyễn Thị Hương Liên</v>
          </cell>
          <cell r="AE5" t="str">
            <v>PTQT</v>
          </cell>
          <cell r="AF5" t="str">
            <v xml:space="preserve"> Trường ĐH Kinh tế, ĐHQG Hà Nội</v>
          </cell>
          <cell r="AG5" t="str">
            <v>3286/QĐ-ĐHKT ngày 7/12/2018</v>
          </cell>
          <cell r="AH5" t="str">
            <v>646/QĐ-ĐHKT ngày 19/03/2020</v>
          </cell>
          <cell r="AJ5" t="str">
            <v>1001 /QĐ-ĐHKT</v>
          </cell>
          <cell r="AK5" t="str">
            <v>ngày 1 tháng 4 năm 2021</v>
          </cell>
          <cell r="AR5" t="str">
            <v>0961166196</v>
          </cell>
          <cell r="AS5" t="str">
            <v>8h00</v>
          </cell>
          <cell r="AT5" t="str">
            <v>ngày 9 tháng 4 năm 2021</v>
          </cell>
          <cell r="AU5" t="str">
            <v>P.305, nhà E4, 144 Xuân Thủy, Cầu Giấy, HN</v>
          </cell>
          <cell r="AW5" t="str">
            <v>8h00 ngày 9 tháng 4 năm 2021</v>
          </cell>
          <cell r="AX5" t="str">
            <v>8h00 ngày 9 tháng 4 năm 2021, tại P.305, nhà E4, 144 Xuân Thủy, Cầu Giấy, HN</v>
          </cell>
          <cell r="AZ5" t="str">
            <v>ngày 1 tháng 4 năm 2021</v>
          </cell>
          <cell r="BA5">
            <v>1001</v>
          </cell>
          <cell r="BB5" t="str">
            <v>/QĐ-ĐHKT</v>
          </cell>
          <cell r="BC5" t="str">
            <v>1001 /QĐ-ĐHKT</v>
          </cell>
          <cell r="BD5" t="str">
            <v>1001 /QĐ-ĐHKT ngày 1 tháng 4 năm 2021</v>
          </cell>
        </row>
        <row r="6">
          <cell r="D6" t="str">
            <v>Nguyễn Ngọc Mỹ 26/12/1993</v>
          </cell>
          <cell r="E6" t="str">
            <v>Nguyễn Ngọc Mỹ</v>
          </cell>
          <cell r="F6" t="str">
            <v>26/12/1993</v>
          </cell>
          <cell r="G6" t="str">
            <v>Hà Nội</v>
          </cell>
          <cell r="H6" t="str">
            <v>Nữ</v>
          </cell>
          <cell r="I6" t="str">
            <v>Kinh tế &amp; Kinh doanh quốc tế</v>
          </cell>
          <cell r="J6" t="str">
            <v>QH-2017-E</v>
          </cell>
          <cell r="K6" t="str">
            <v>Kinh tế quốc tế</v>
          </cell>
          <cell r="L6" t="str">
            <v>8310106</v>
          </cell>
          <cell r="M6">
            <v>3</v>
          </cell>
          <cell r="N6" t="str">
            <v>Kinh tế quốc tế</v>
          </cell>
          <cell r="O6" t="str">
            <v>Thu hút đầu tư trực tiếp nước ngoài vào nông nghiệp công nghiệp cao tại Việt Nam</v>
          </cell>
          <cell r="P6" t="str">
            <v>TS Phạm Thu Phương</v>
          </cell>
          <cell r="Q6" t="str">
            <v>Trường Đại học Kinh tế - ĐHQGHN</v>
          </cell>
          <cell r="R6" t="str">
            <v>PGS.TS. Hà Văn Hội</v>
          </cell>
          <cell r="S6" t="str">
            <v>KTTG</v>
          </cell>
          <cell r="T6" t="str">
            <v xml:space="preserve"> Trường ĐH Kinh tế, ĐHQG Hà Nội</v>
          </cell>
          <cell r="U6" t="str">
            <v>PGS.TS. Doãn Kế Bôn</v>
          </cell>
          <cell r="V6" t="str">
            <v>TMQT</v>
          </cell>
          <cell r="W6" t="str">
            <v>Trường ĐH Thương Mại</v>
          </cell>
          <cell r="X6" t="str">
            <v>PGS.TS. Nguyễn Duy Dũng</v>
          </cell>
          <cell r="Y6" t="str">
            <v>KTCT</v>
          </cell>
          <cell r="Z6" t="str">
            <v>Viện Nghiên cứu Đông Nam Á</v>
          </cell>
          <cell r="AA6" t="str">
            <v>TS. Nguyễn Thị Vũ Hà</v>
          </cell>
          <cell r="AB6" t="str">
            <v>KTQT</v>
          </cell>
          <cell r="AC6" t="str">
            <v xml:space="preserve"> Trường ĐH Kinh tế, ĐHQG Hà Nội</v>
          </cell>
          <cell r="AD6" t="str">
            <v>TS. Vũ Thanh Hương</v>
          </cell>
          <cell r="AE6" t="str">
            <v>KTQT</v>
          </cell>
          <cell r="AF6" t="str">
            <v xml:space="preserve"> Trường ĐH Kinh tế, ĐHQG Hà Nội</v>
          </cell>
          <cell r="AG6" t="str">
            <v>3685/QĐ-ĐHKT ngày 28/12/2017 của Hiệu trưởng Trường ĐHKT</v>
          </cell>
          <cell r="AH6" t="str">
            <v>1207/ĐHKT-QĐ ngày 3/5/2019</v>
          </cell>
          <cell r="AJ6" t="str">
            <v>1002 /QĐ-ĐHKT</v>
          </cell>
          <cell r="AK6" t="str">
            <v>ngày 1 tháng 4 năm 2021</v>
          </cell>
          <cell r="AR6" t="str">
            <v>0915398888</v>
          </cell>
          <cell r="AS6" t="str">
            <v>14h00</v>
          </cell>
          <cell r="AT6" t="str">
            <v>ngày 13 tháng 4 năm 2021</v>
          </cell>
          <cell r="AU6" t="str">
            <v>P.508, nhà E4, 144 Xuân Thủy, Cầu Giấy, HN</v>
          </cell>
          <cell r="AW6" t="str">
            <v>14h00 ngày 13 tháng 4 năm 2021</v>
          </cell>
          <cell r="AX6" t="str">
            <v>14h00 ngày 13 tháng 4 năm 2021, tại P.508, nhà E4, 144 Xuân Thủy, Cầu Giấy, HN</v>
          </cell>
          <cell r="AZ6" t="str">
            <v>ngày 1 tháng 4 năm 2021</v>
          </cell>
          <cell r="BA6">
            <v>1002</v>
          </cell>
          <cell r="BB6" t="str">
            <v>/QĐ-ĐHKT</v>
          </cell>
          <cell r="BC6" t="str">
            <v>1002 /QĐ-ĐHKT</v>
          </cell>
          <cell r="BD6" t="str">
            <v>1002 /QĐ-ĐHKT ngày 1 tháng 4 năm 2021</v>
          </cell>
        </row>
        <row r="7">
          <cell r="D7" t="str">
            <v>Nguyễn Văn Cường 24/06/1989</v>
          </cell>
          <cell r="E7" t="str">
            <v>Nguyễn Văn Cường</v>
          </cell>
          <cell r="F7" t="str">
            <v>24/06/1989</v>
          </cell>
          <cell r="G7" t="str">
            <v>Hải Dương</v>
          </cell>
          <cell r="H7" t="str">
            <v>Nam</v>
          </cell>
          <cell r="I7" t="str">
            <v>Quản trị kinh doanh</v>
          </cell>
          <cell r="J7" t="str">
            <v>QH-2017-E</v>
          </cell>
          <cell r="K7" t="str">
            <v>Quản trị kinh doanh</v>
          </cell>
          <cell r="L7" t="str">
            <v>8340101</v>
          </cell>
          <cell r="M7">
            <v>4</v>
          </cell>
          <cell r="N7" t="str">
            <v>Quản trị kinh doanh</v>
          </cell>
          <cell r="O7" t="str">
            <v>Tạo động lực làm việc cho người lao động tại Ngân hàng TMCP Công Thương Việt Nam - Chi nhánh Đông Hải Dương</v>
          </cell>
          <cell r="P7" t="str">
            <v>TS. Đặng Thị Hương</v>
          </cell>
          <cell r="Q7" t="str">
            <v>Trường Đại học Kinh tế - ĐHQGHN</v>
          </cell>
          <cell r="R7" t="str">
            <v>PGS.TS. Hoàng Văn Hải</v>
          </cell>
          <cell r="S7" t="str">
            <v>QLKT</v>
          </cell>
          <cell r="T7" t="str">
            <v xml:space="preserve"> Trường ĐH Kinh tế, ĐHQG Hà Nội</v>
          </cell>
          <cell r="U7" t="str">
            <v>TS. Vũ Thị Minh Luận</v>
          </cell>
          <cell r="V7" t="str">
            <v>QTKD</v>
          </cell>
          <cell r="W7" t="str">
            <v>Học viện Chính sách và Phát triển</v>
          </cell>
          <cell r="X7" t="str">
            <v>PGS.TS. Mai Thanh Lan</v>
          </cell>
          <cell r="Y7" t="str">
            <v>QTNL</v>
          </cell>
          <cell r="Z7" t="str">
            <v>Trường ĐH Thương Mại</v>
          </cell>
          <cell r="AA7" t="str">
            <v>TS. Lưu Thị Minh Ngọc</v>
          </cell>
          <cell r="AB7" t="str">
            <v>QTKD</v>
          </cell>
          <cell r="AC7" t="str">
            <v xml:space="preserve"> Trường ĐH Kinh tế, ĐHQG Hà Nội</v>
          </cell>
          <cell r="AD7" t="str">
            <v>TS. Trương Minh Đức</v>
          </cell>
          <cell r="AE7" t="str">
            <v>QTKD</v>
          </cell>
          <cell r="AF7" t="str">
            <v xml:space="preserve"> Trường ĐH Kinh tế, ĐHQG Hà Nội</v>
          </cell>
          <cell r="AG7" t="str">
            <v>3685/QĐ-ĐHKT ngày 28/12/2017 của Hiệu trưởng Trường ĐHKT</v>
          </cell>
          <cell r="AH7" t="str">
            <v>1242/ĐHKT-QĐ ngày 3/5/2019</v>
          </cell>
          <cell r="AJ7" t="str">
            <v>1003 /QĐ-ĐHKT</v>
          </cell>
          <cell r="AK7" t="str">
            <v>ngày 1 tháng 4 năm 2021</v>
          </cell>
          <cell r="AR7" t="str">
            <v>0975996624</v>
          </cell>
          <cell r="AS7" t="str">
            <v>15h30</v>
          </cell>
          <cell r="AT7" t="str">
            <v>ngày 13 tháng 4 năm 2021</v>
          </cell>
          <cell r="AU7" t="str">
            <v>P.508, nhà E4, 144 Xuân Thủy, Cầu Giấy, HN</v>
          </cell>
          <cell r="AW7" t="str">
            <v>15h30 ngày 13 tháng 4 năm 2021</v>
          </cell>
          <cell r="AX7" t="str">
            <v>15h30 ngày 13 tháng 4 năm 2021, tại P.508, nhà E4, 144 Xuân Thủy, Cầu Giấy, HN</v>
          </cell>
          <cell r="AZ7" t="str">
            <v>ngày 1 tháng 4 năm 2021</v>
          </cell>
          <cell r="BA7">
            <v>1003</v>
          </cell>
          <cell r="BB7" t="str">
            <v>/QĐ-ĐHKT</v>
          </cell>
          <cell r="BC7" t="str">
            <v>1003 /QĐ-ĐHKT</v>
          </cell>
          <cell r="BD7" t="str">
            <v>1003 /QĐ-ĐHKT ngày 1 tháng 4 năm 2021</v>
          </cell>
        </row>
        <row r="8">
          <cell r="D8" t="str">
            <v>Nguyễn Thị Mến 02/05/1994</v>
          </cell>
          <cell r="E8" t="str">
            <v>Nguyễn Thị Mến</v>
          </cell>
          <cell r="F8" t="str">
            <v>02/05/1994</v>
          </cell>
          <cell r="G8" t="str">
            <v>Bắc Ninh</v>
          </cell>
          <cell r="H8" t="str">
            <v>Nữ</v>
          </cell>
          <cell r="I8" t="str">
            <v>Quản trị kinh doanh</v>
          </cell>
          <cell r="J8" t="str">
            <v>QH-2018-E</v>
          </cell>
          <cell r="K8" t="str">
            <v>Quản trị kinh doanh</v>
          </cell>
          <cell r="L8" t="str">
            <v>8340101</v>
          </cell>
          <cell r="M8">
            <v>4</v>
          </cell>
          <cell r="N8" t="str">
            <v>Quản trị kinh doanh</v>
          </cell>
          <cell r="O8" t="str">
            <v>Chiến lược marketing mix tại Công ty cổ phần PRIME Đại Việt</v>
          </cell>
          <cell r="P8" t="str">
            <v>PGS.TS. Nguyễn Mạnh Tuân</v>
          </cell>
          <cell r="Q8" t="str">
            <v>Trường ĐH Kinh tế - ĐHQGHN</v>
          </cell>
          <cell r="R8" t="str">
            <v>PGS.TS. Hoàng Văn Hải</v>
          </cell>
          <cell r="S8" t="str">
            <v>QLKT</v>
          </cell>
          <cell r="T8" t="str">
            <v xml:space="preserve"> Trường ĐH Kinh tế, ĐHQG Hà Nội</v>
          </cell>
          <cell r="U8" t="str">
            <v>TS. Trương Minh Đức</v>
          </cell>
          <cell r="V8" t="str">
            <v>QTKD</v>
          </cell>
          <cell r="W8" t="str">
            <v xml:space="preserve"> Trường ĐH Kinh tế, ĐHQG Hà Nội</v>
          </cell>
          <cell r="X8" t="str">
            <v>TS. Vũ Thị Minh Luận</v>
          </cell>
          <cell r="Y8" t="str">
            <v>QTKD</v>
          </cell>
          <cell r="Z8" t="str">
            <v>Học viện Chính sách và Phát triển</v>
          </cell>
          <cell r="AA8" t="str">
            <v>TS. Lưu Thị Minh Ngọc</v>
          </cell>
          <cell r="AB8" t="str">
            <v>QTKD</v>
          </cell>
          <cell r="AC8" t="str">
            <v xml:space="preserve"> Trường ĐH Kinh tế, ĐHQG Hà Nội</v>
          </cell>
          <cell r="AD8" t="str">
            <v>PGS.TS. Mai Thanh Lan</v>
          </cell>
          <cell r="AE8" t="str">
            <v>QTNL</v>
          </cell>
          <cell r="AF8" t="str">
            <v>Trường ĐH Thương Mại</v>
          </cell>
          <cell r="AG8" t="str">
            <v>2052/QĐ-ĐHKT ngày 2/8/2018</v>
          </cell>
          <cell r="AH8" t="str">
            <v>2933/ĐHKT-QĐ ngày 3/10/2019</v>
          </cell>
          <cell r="AJ8" t="str">
            <v>1004 /QĐ-ĐHKT</v>
          </cell>
          <cell r="AK8" t="str">
            <v>ngày 1 tháng 4 năm 2021</v>
          </cell>
          <cell r="AR8" t="str">
            <v>0972271494</v>
          </cell>
          <cell r="AS8" t="str">
            <v>15h30</v>
          </cell>
          <cell r="AT8" t="str">
            <v>ngày 13 tháng 4 năm 2021</v>
          </cell>
          <cell r="AU8" t="str">
            <v>P.508, nhà E4, 144 Xuân Thủy, Cầu Giấy, HN</v>
          </cell>
          <cell r="AW8" t="str">
            <v>15h30 ngày 13 tháng 4 năm 2021</v>
          </cell>
          <cell r="AX8" t="str">
            <v>15h30 ngày 13 tháng 4 năm 2021, tại P.508, nhà E4, 144 Xuân Thủy, Cầu Giấy, HN</v>
          </cell>
          <cell r="AZ8" t="str">
            <v>ngày 1 tháng 4 năm 2021</v>
          </cell>
          <cell r="BA8">
            <v>1004</v>
          </cell>
          <cell r="BB8" t="str">
            <v>/QĐ-ĐHKT</v>
          </cell>
          <cell r="BC8" t="str">
            <v>1004 /QĐ-ĐHKT</v>
          </cell>
          <cell r="BD8" t="str">
            <v>1004 /QĐ-ĐHKT ngày 1 tháng 4 năm 2021</v>
          </cell>
        </row>
        <row r="9">
          <cell r="D9" t="str">
            <v>Nguyễn Ngọc Hoàng 06/11/1988</v>
          </cell>
          <cell r="E9" t="str">
            <v>Nguyễn Ngọc Hoàng</v>
          </cell>
          <cell r="F9" t="str">
            <v>06/11/1988</v>
          </cell>
          <cell r="G9" t="str">
            <v>Nam Định</v>
          </cell>
          <cell r="H9" t="str">
            <v>Nam</v>
          </cell>
          <cell r="I9" t="str">
            <v>Quản trị kinh doanh</v>
          </cell>
          <cell r="J9" t="str">
            <v>QH-2018-E</v>
          </cell>
          <cell r="K9" t="str">
            <v>Quản trị kinh doanh</v>
          </cell>
          <cell r="L9" t="str">
            <v>8340101</v>
          </cell>
          <cell r="M9">
            <v>4</v>
          </cell>
          <cell r="N9" t="str">
            <v>Quản trị kinh doanh</v>
          </cell>
          <cell r="O9" t="str">
            <v>Kế hoạch Marketing đối với sản phẩm bảo hiểm xe cơ giới tại Tổng công ty Cổ phần Bảo hiểm Bưu điện</v>
          </cell>
          <cell r="P9" t="str">
            <v>TS. Vũ Thị Minh Hiền</v>
          </cell>
          <cell r="Q9" t="str">
            <v>Nguyên Cán bộ Trường ĐH Kinh tế, ĐHQGHN</v>
          </cell>
          <cell r="R9" t="str">
            <v>PGS.TS. Hoàng Văn Hải</v>
          </cell>
          <cell r="S9" t="str">
            <v>QLKT</v>
          </cell>
          <cell r="T9" t="str">
            <v xml:space="preserve"> Trường ĐH Kinh tế, ĐHQG Hà Nội</v>
          </cell>
          <cell r="U9" t="str">
            <v>PGS.TS. Mai Thanh Lan</v>
          </cell>
          <cell r="V9" t="str">
            <v>QTNL</v>
          </cell>
          <cell r="W9" t="str">
            <v>Trường ĐH Thương Mại</v>
          </cell>
          <cell r="X9" t="str">
            <v>TS. Trương Minh Đức</v>
          </cell>
          <cell r="Y9" t="str">
            <v>QTKD</v>
          </cell>
          <cell r="Z9" t="str">
            <v xml:space="preserve"> Trường ĐH Kinh tế, ĐHQG Hà Nội</v>
          </cell>
          <cell r="AA9" t="str">
            <v>TS. Lưu Thị Minh Ngọc</v>
          </cell>
          <cell r="AB9" t="str">
            <v>QTKD</v>
          </cell>
          <cell r="AC9" t="str">
            <v xml:space="preserve"> Trường ĐH Kinh tế, ĐHQG Hà Nội</v>
          </cell>
          <cell r="AD9" t="str">
            <v>TS. Vũ Thị Minh Luận</v>
          </cell>
          <cell r="AE9" t="str">
            <v>QTKD</v>
          </cell>
          <cell r="AF9" t="str">
            <v>Học viện Chính sách và Phát triển</v>
          </cell>
          <cell r="AG9" t="str">
            <v>3286/QĐ-ĐHKT ngày 7/12/2018</v>
          </cell>
          <cell r="AH9" t="str">
            <v>613/QĐ-ĐHKT ngày 19/03/2020</v>
          </cell>
          <cell r="AJ9" t="str">
            <v>1005 /QĐ-ĐHKT</v>
          </cell>
          <cell r="AK9" t="str">
            <v>ngày 1 tháng 4 năm 2021</v>
          </cell>
          <cell r="AM9" t="str">
            <v>F</v>
          </cell>
          <cell r="AQ9" t="e">
            <v>#N/A</v>
          </cell>
          <cell r="AR9" t="str">
            <v>0915548881</v>
          </cell>
          <cell r="AS9" t="str">
            <v>15h30</v>
          </cell>
          <cell r="AT9" t="str">
            <v>ngày 13 tháng 4 năm 2021</v>
          </cell>
          <cell r="AU9" t="str">
            <v>P.508, nhà E4, 144 Xuân Thủy, Cầu Giấy, HN</v>
          </cell>
          <cell r="AV9" t="e">
            <v>#N/A</v>
          </cell>
          <cell r="AW9" t="str">
            <v>15h30 ngày 13 tháng 4 năm 2021</v>
          </cell>
          <cell r="AX9" t="str">
            <v>15h30 ngày 13 tháng 4 năm 2021, tại P.508, nhà E4, 144 Xuân Thủy, Cầu Giấy, HN</v>
          </cell>
          <cell r="AZ9" t="str">
            <v>ngày 1 tháng 4 năm 2021</v>
          </cell>
          <cell r="BA9">
            <v>1005</v>
          </cell>
          <cell r="BB9" t="str">
            <v>/QĐ-ĐHKT</v>
          </cell>
          <cell r="BC9" t="str">
            <v>1005 /QĐ-ĐHKT</v>
          </cell>
          <cell r="BD9" t="str">
            <v>1005 /QĐ-ĐHKT ngày 1 tháng 4 năm 2021</v>
          </cell>
        </row>
        <row r="10">
          <cell r="D10" t="str">
            <v>Nguyễn Đức Tùng 13/08/1990</v>
          </cell>
          <cell r="E10" t="str">
            <v>Nguyễn Đức Tùng</v>
          </cell>
          <cell r="F10" t="str">
            <v>13/08/1990</v>
          </cell>
          <cell r="G10" t="str">
            <v>Hà Nội</v>
          </cell>
          <cell r="H10" t="str">
            <v>Nam</v>
          </cell>
          <cell r="I10" t="str">
            <v>Quản trị kinh doanh</v>
          </cell>
          <cell r="J10" t="str">
            <v>QH-2018-E</v>
          </cell>
          <cell r="K10" t="str">
            <v>Quản trị kinh doanh</v>
          </cell>
          <cell r="L10" t="str">
            <v>8340101</v>
          </cell>
          <cell r="M10">
            <v>5</v>
          </cell>
          <cell r="N10" t="str">
            <v>Quản trị kinh doanh</v>
          </cell>
          <cell r="O10" t="str">
            <v>Sự hài lòng của khách hàng đối với dịch vụ đào tạo của công ty đào tạo và phát triển Tùng Ngọc Ước (TNU)</v>
          </cell>
          <cell r="P10" t="str">
            <v>TS. Trương Minh Đức</v>
          </cell>
          <cell r="Q10" t="str">
            <v xml:space="preserve"> Trường ĐH Kinh tế, ĐHQG Hà Nội</v>
          </cell>
          <cell r="R10" t="str">
            <v>PGS.TS. Nguyễn Mạnh Tuân</v>
          </cell>
          <cell r="S10" t="str">
            <v>KTCT</v>
          </cell>
          <cell r="T10" t="str">
            <v xml:space="preserve"> Trường ĐH Kinh tế, ĐHQG Hà Nội</v>
          </cell>
          <cell r="U10" t="str">
            <v>PGS.TS. Lê Thái Phong</v>
          </cell>
          <cell r="V10" t="str">
            <v>QTKD</v>
          </cell>
          <cell r="W10" t="str">
            <v>Trường ĐH Ngoại thương</v>
          </cell>
          <cell r="X10" t="str">
            <v>TS. Lương Thu Hà</v>
          </cell>
          <cell r="Y10" t="str">
            <v>QTKD</v>
          </cell>
          <cell r="Z10" t="str">
            <v>Trường ĐH Kinh tế Quốc dân</v>
          </cell>
          <cell r="AA10" t="str">
            <v>TS. Vũ Thị Minh Hiền</v>
          </cell>
          <cell r="AB10" t="str">
            <v>QTKD</v>
          </cell>
          <cell r="AC10" t="str">
            <v xml:space="preserve"> Trường ĐH Kinh tế, ĐHQG Hà Nội</v>
          </cell>
          <cell r="AD10" t="str">
            <v>TS. Đặng Thị Hương</v>
          </cell>
          <cell r="AE10" t="str">
            <v>QTKD</v>
          </cell>
          <cell r="AF10" t="str">
            <v xml:space="preserve"> Trường ĐH Kinh tế, ĐHQG Hà Nội</v>
          </cell>
          <cell r="AG10" t="str">
            <v>3286/QĐ-ĐHKT ngày 7/12/2018</v>
          </cell>
          <cell r="AH10" t="str">
            <v>607/QĐ-ĐHKT ngày 19/03/2020</v>
          </cell>
          <cell r="AJ10" t="str">
            <v>1006 /QĐ-ĐHKT</v>
          </cell>
          <cell r="AK10" t="str">
            <v>ngày 1 tháng 4 năm 2021</v>
          </cell>
          <cell r="AM10" t="str">
            <v>F</v>
          </cell>
          <cell r="AQ10" t="e">
            <v>#N/A</v>
          </cell>
          <cell r="AR10" t="str">
            <v>0933279868</v>
          </cell>
          <cell r="AS10" t="str">
            <v>14h00</v>
          </cell>
          <cell r="AT10" t="str">
            <v>ngày 13 tháng 4 năm 2021</v>
          </cell>
          <cell r="AU10" t="str">
            <v>P.509, nhà E4, 144 Xuân Thủy, Cầu Giấy, HN</v>
          </cell>
          <cell r="AV10" t="e">
            <v>#N/A</v>
          </cell>
          <cell r="AW10" t="str">
            <v>14h00 ngày 13 tháng 4 năm 2021</v>
          </cell>
          <cell r="AX10" t="str">
            <v>14h00 ngày 13 tháng 4 năm 2021, tại P.509, nhà E4, 144 Xuân Thủy, Cầu Giấy, HN</v>
          </cell>
          <cell r="AZ10" t="str">
            <v>ngày 1 tháng 4 năm 2021</v>
          </cell>
          <cell r="BA10">
            <v>1006</v>
          </cell>
          <cell r="BB10" t="str">
            <v>/QĐ-ĐHKT</v>
          </cell>
          <cell r="BC10" t="str">
            <v>1006 /QĐ-ĐHKT</v>
          </cell>
          <cell r="BD10" t="str">
            <v>1006 /QĐ-ĐHKT ngày 1 tháng 4 năm 2021</v>
          </cell>
        </row>
        <row r="11">
          <cell r="D11" t="str">
            <v>Nguyễn Đăng Quân 05/06/1994</v>
          </cell>
          <cell r="E11" t="str">
            <v>Nguyễn Đăng Quân</v>
          </cell>
          <cell r="F11" t="str">
            <v>05/06/1994</v>
          </cell>
          <cell r="G11" t="str">
            <v>Hải Dương</v>
          </cell>
          <cell r="H11" t="str">
            <v>Nam</v>
          </cell>
          <cell r="I11" t="str">
            <v>Quản trị kinh doanh</v>
          </cell>
          <cell r="J11" t="str">
            <v>QH-2018-E</v>
          </cell>
          <cell r="K11" t="str">
            <v>Quản trị kinh doanh</v>
          </cell>
          <cell r="L11" t="str">
            <v>8340101</v>
          </cell>
          <cell r="M11">
            <v>5</v>
          </cell>
          <cell r="N11" t="str">
            <v>Quản trị kinh doanh</v>
          </cell>
          <cell r="O11" t="str">
            <v>Đào tạo nguồn nhân lực tại Công ty cổ phần Gạch men TASA</v>
          </cell>
          <cell r="P11" t="str">
            <v>PGS.TS. Nhâm Phong Tuân</v>
          </cell>
          <cell r="Q11" t="str">
            <v>Trường ĐH Kinh tế - ĐHQGHN</v>
          </cell>
          <cell r="R11" t="str">
            <v>PGS.TS. Nguyễn Mạnh Tuân</v>
          </cell>
          <cell r="S11" t="str">
            <v>KTCT</v>
          </cell>
          <cell r="T11" t="str">
            <v xml:space="preserve"> Trường ĐH Kinh tế, ĐHQG Hà Nội</v>
          </cell>
          <cell r="U11" t="str">
            <v>TS. Đặng Thị Hương</v>
          </cell>
          <cell r="V11" t="str">
            <v>QTKD</v>
          </cell>
          <cell r="W11" t="str">
            <v xml:space="preserve"> Trường ĐH Kinh tế, ĐHQG Hà Nội</v>
          </cell>
          <cell r="X11" t="str">
            <v>PGS.TS. Lê Thái Phong</v>
          </cell>
          <cell r="Y11" t="str">
            <v>QTKD</v>
          </cell>
          <cell r="Z11" t="str">
            <v>Trường ĐH Ngoại thương</v>
          </cell>
          <cell r="AA11" t="str">
            <v>TS. Vũ Thị Minh Hiền</v>
          </cell>
          <cell r="AB11" t="str">
            <v>QTKD</v>
          </cell>
          <cell r="AC11" t="str">
            <v xml:space="preserve"> Trường ĐH Kinh tế, ĐHQG Hà Nội</v>
          </cell>
          <cell r="AD11" t="str">
            <v>TS. Lương Thu Hà</v>
          </cell>
          <cell r="AE11" t="str">
            <v>QTKD</v>
          </cell>
          <cell r="AF11" t="str">
            <v>Trường ĐH Kinh tế Quốc dân</v>
          </cell>
          <cell r="AG11" t="str">
            <v>2052/QĐ-ĐHKT ngày 2/8/2018</v>
          </cell>
          <cell r="AH11" t="str">
            <v>2935/ĐHKT-QĐ ngày 3/10/2019</v>
          </cell>
          <cell r="AJ11" t="str">
            <v>1007 /QĐ-ĐHKT</v>
          </cell>
          <cell r="AK11" t="str">
            <v>ngày 1 tháng 4 năm 2021</v>
          </cell>
          <cell r="AM11" t="str">
            <v>F</v>
          </cell>
          <cell r="AQ11" t="e">
            <v>#N/A</v>
          </cell>
          <cell r="AR11" t="str">
            <v>0911666694</v>
          </cell>
          <cell r="AS11" t="str">
            <v>14h00</v>
          </cell>
          <cell r="AT11" t="str">
            <v>ngày 13 tháng 4 năm 2021</v>
          </cell>
          <cell r="AU11" t="str">
            <v>P.509, nhà E4, 144 Xuân Thủy, Cầu Giấy, HN</v>
          </cell>
          <cell r="AV11" t="e">
            <v>#N/A</v>
          </cell>
          <cell r="AW11" t="str">
            <v>14h00 ngày 13 tháng 4 năm 2021</v>
          </cell>
          <cell r="AX11" t="str">
            <v>14h00 ngày 13 tháng 4 năm 2021, tại P.509, nhà E4, 144 Xuân Thủy, Cầu Giấy, HN</v>
          </cell>
          <cell r="AZ11" t="str">
            <v>ngày 1 tháng 4 năm 2021</v>
          </cell>
          <cell r="BA11">
            <v>1007</v>
          </cell>
          <cell r="BB11" t="str">
            <v>/QĐ-ĐHKT</v>
          </cell>
          <cell r="BC11" t="str">
            <v>1007 /QĐ-ĐHKT</v>
          </cell>
          <cell r="BD11" t="str">
            <v>1007 /QĐ-ĐHKT ngày 1 tháng 4 năm 2021</v>
          </cell>
        </row>
        <row r="12">
          <cell r="D12" t="str">
            <v>Đặng Thị Mai 27/03/1990</v>
          </cell>
          <cell r="E12" t="str">
            <v>Đặng Thị Mai</v>
          </cell>
          <cell r="F12" t="str">
            <v>27/03/1990</v>
          </cell>
          <cell r="G12" t="str">
            <v>Hải Dương</v>
          </cell>
          <cell r="H12" t="str">
            <v>Nữ</v>
          </cell>
          <cell r="I12" t="str">
            <v>Quản trị kinh doanh</v>
          </cell>
          <cell r="J12" t="str">
            <v>QH-2017-E</v>
          </cell>
          <cell r="K12" t="str">
            <v>Quản trị kinh doanh</v>
          </cell>
          <cell r="L12" t="str">
            <v>8340101</v>
          </cell>
          <cell r="M12">
            <v>5</v>
          </cell>
          <cell r="N12" t="str">
            <v>Quản trị kinh doanh</v>
          </cell>
          <cell r="O12" t="str">
            <v>Tác động của quảng cáo mạng xã hội tới hành vi mua sắm của người tiêu dùng đối với sản phẩm trang sức tại Thành phố Hà Nội</v>
          </cell>
          <cell r="P12" t="str">
            <v>TS. Lưu Thị Minh Ngọc</v>
          </cell>
          <cell r="Q12" t="str">
            <v>Trường Đại học Kinh tế - ĐHQGHN</v>
          </cell>
          <cell r="R12" t="str">
            <v>PGS.TS. Nguyễn Mạnh Tuân</v>
          </cell>
          <cell r="S12" t="str">
            <v>KTCT</v>
          </cell>
          <cell r="T12" t="str">
            <v xml:space="preserve"> Trường ĐH Kinh tế, ĐHQG Hà Nội</v>
          </cell>
          <cell r="U12" t="str">
            <v>TS. Lương Thu Hà</v>
          </cell>
          <cell r="V12" t="str">
            <v>QTKD</v>
          </cell>
          <cell r="W12" t="str">
            <v>Trường ĐH Kinh tế Quốc dân</v>
          </cell>
          <cell r="X12" t="str">
            <v>TS. Đặng Thị Hương</v>
          </cell>
          <cell r="Y12" t="str">
            <v>QTKD</v>
          </cell>
          <cell r="Z12" t="str">
            <v xml:space="preserve"> Trường ĐH Kinh tế, ĐHQG Hà Nội</v>
          </cell>
          <cell r="AA12" t="str">
            <v>TS. Vũ Thị Minh Hiền</v>
          </cell>
          <cell r="AB12" t="str">
            <v>QTKD</v>
          </cell>
          <cell r="AC12" t="str">
            <v xml:space="preserve"> Trường ĐH Kinh tế, ĐHQG Hà Nội</v>
          </cell>
          <cell r="AD12" t="str">
            <v>PGS.TS. Lê Thái Phong</v>
          </cell>
          <cell r="AE12" t="str">
            <v>QTKD</v>
          </cell>
          <cell r="AF12" t="str">
            <v>Trường ĐH Ngoại thương</v>
          </cell>
          <cell r="AG12" t="str">
            <v xml:space="preserve">3685/QĐ-ĐHKT ngày 28/12/2017 </v>
          </cell>
          <cell r="AH12" t="str">
            <v>1248/ĐHKT-QĐ ngày 3/5/2019</v>
          </cell>
          <cell r="AJ12" t="str">
            <v>1008 /QĐ-ĐHKT</v>
          </cell>
          <cell r="AK12" t="str">
            <v>ngày 1 tháng 4 năm 2021</v>
          </cell>
          <cell r="AM12" t="str">
            <v>F</v>
          </cell>
          <cell r="AQ12" t="e">
            <v>#N/A</v>
          </cell>
          <cell r="AR12" t="str">
            <v>0977541770</v>
          </cell>
          <cell r="AS12" t="str">
            <v>14h00</v>
          </cell>
          <cell r="AT12" t="str">
            <v>ngày 13 tháng 4 năm 2021</v>
          </cell>
          <cell r="AU12" t="str">
            <v>P.509, nhà E4, 144 Xuân Thủy, Cầu Giấy, HN</v>
          </cell>
          <cell r="AV12" t="e">
            <v>#N/A</v>
          </cell>
          <cell r="AW12" t="str">
            <v>14h00 ngày 13 tháng 4 năm 2021</v>
          </cell>
          <cell r="AX12" t="str">
            <v>14h00 ngày 13 tháng 4 năm 2021, tại P.509, nhà E4, 144 Xuân Thủy, Cầu Giấy, HN</v>
          </cell>
          <cell r="AZ12" t="str">
            <v>ngày 1 tháng 4 năm 2021</v>
          </cell>
          <cell r="BA12">
            <v>1008</v>
          </cell>
          <cell r="BB12" t="str">
            <v>/QĐ-ĐHKT</v>
          </cell>
          <cell r="BC12" t="str">
            <v>1008 /QĐ-ĐHKT</v>
          </cell>
          <cell r="BD12" t="str">
            <v>1008 /QĐ-ĐHKT ngày 1 tháng 4 năm 2021</v>
          </cell>
        </row>
        <row r="13">
          <cell r="D13" t="str">
            <v>Trần Mạnh Cường 21/05/1991</v>
          </cell>
          <cell r="E13" t="str">
            <v>Trần Mạnh Cường</v>
          </cell>
          <cell r="F13" t="str">
            <v>21/05/1991</v>
          </cell>
          <cell r="G13" t="str">
            <v>Hà Nội</v>
          </cell>
          <cell r="H13" t="str">
            <v>Nam</v>
          </cell>
          <cell r="I13" t="str">
            <v>Tài chính - Ngân hàng</v>
          </cell>
          <cell r="J13" t="str">
            <v>QH-2018-E</v>
          </cell>
          <cell r="K13" t="str">
            <v>Tài chính - Ngân hàng</v>
          </cell>
          <cell r="L13" t="str">
            <v>8340410</v>
          </cell>
          <cell r="M13">
            <v>1</v>
          </cell>
          <cell r="N13" t="str">
            <v>Tài chính - Ngân hàng</v>
          </cell>
          <cell r="O13" t="str">
            <v>Chất lượng dịch vụ Internet Banking tại Ngân hàng TMCP Ngoại thương Việt Nam</v>
          </cell>
          <cell r="P13" t="str">
            <v>TS. Đỗ Hồng Nhung</v>
          </cell>
          <cell r="Q13" t="str">
            <v>Trường ĐH Kinh tế Quốc dân</v>
          </cell>
          <cell r="R13" t="str">
            <v>PGS.TS. Lê Trung Thành</v>
          </cell>
          <cell r="S13" t="str">
            <v>TCNH</v>
          </cell>
          <cell r="T13" t="str">
            <v xml:space="preserve"> Trường ĐH Kinh tế, ĐHQG Hà Nội</v>
          </cell>
          <cell r="U13" t="str">
            <v>PGS.TS. Lê Hoàng Nga</v>
          </cell>
          <cell r="V13" t="str">
            <v>TCNH</v>
          </cell>
          <cell r="W13" t="str">
            <v>Trung tâm Nghiên cứu khoa học và Đào tạo chứng khoán</v>
          </cell>
          <cell r="X13" t="str">
            <v>PGS.TS. Đào Minh Phúc</v>
          </cell>
          <cell r="Y13" t="str">
            <v>TCNH</v>
          </cell>
          <cell r="Z13" t="str">
            <v>Học viện Ngân hàng</v>
          </cell>
          <cell r="AA13" t="str">
            <v>TS. Lê Hồng Hạnh</v>
          </cell>
          <cell r="AB13" t="str">
            <v>Tài chính</v>
          </cell>
          <cell r="AC13" t="str">
            <v>Trường ĐH Kinh tế, ĐHQG Hà Nội</v>
          </cell>
          <cell r="AD13" t="str">
            <v>PGS.TS. Nguyễn Văn Hiệu</v>
          </cell>
          <cell r="AE13" t="str">
            <v>TCNH</v>
          </cell>
          <cell r="AF13" t="str">
            <v>Trường Đại học Kinh tế - ĐHQGHN</v>
          </cell>
          <cell r="AG13" t="str">
            <v>3286/QĐ-ĐHKT ngày 7/12/2018</v>
          </cell>
          <cell r="AH13" t="str">
            <v>658/QĐ-ĐHKT ngày 19/03/2020</v>
          </cell>
          <cell r="AJ13" t="str">
            <v>1023 /QĐ-ĐHKT</v>
          </cell>
          <cell r="AK13" t="str">
            <v>ngày 2 tháng 4 năm 2021</v>
          </cell>
          <cell r="AR13" t="str">
            <v>0988227966</v>
          </cell>
          <cell r="AS13" t="str">
            <v>14h00</v>
          </cell>
          <cell r="AT13" t="str">
            <v>ngày 14 tháng 4 năm 2021</v>
          </cell>
          <cell r="AU13" t="str">
            <v>P.102, giảng đường HTM, 109 Hồ Tùng Mậu</v>
          </cell>
          <cell r="AW13" t="str">
            <v>14h00 ngày 14 tháng 4 năm 2021</v>
          </cell>
          <cell r="AX13" t="str">
            <v>14h00 ngày 14 tháng 4 năm 2021, tại P.102, giảng đường HTM, 109 Hồ Tùng Mậu</v>
          </cell>
          <cell r="AZ13" t="str">
            <v>ngày 2 tháng 4 năm 2021</v>
          </cell>
          <cell r="BA13">
            <v>1023</v>
          </cell>
          <cell r="BB13" t="str">
            <v>/QĐ-ĐHKT</v>
          </cell>
          <cell r="BC13" t="str">
            <v>1023 /QĐ-ĐHKT</v>
          </cell>
          <cell r="BD13" t="str">
            <v>1023 /QĐ-ĐHKT ngày 2 tháng 4 năm 2021</v>
          </cell>
        </row>
        <row r="14">
          <cell r="D14" t="str">
            <v>Nguyễn Thị Dung 16/11/1995</v>
          </cell>
          <cell r="E14" t="str">
            <v>Nguyễn Thị Dung</v>
          </cell>
          <cell r="F14" t="str">
            <v>16/11/1995</v>
          </cell>
          <cell r="G14" t="str">
            <v>Vĩnh Phúc</v>
          </cell>
          <cell r="H14" t="str">
            <v>Nữ</v>
          </cell>
          <cell r="I14" t="str">
            <v>Tài chính - Ngân hàng</v>
          </cell>
          <cell r="J14" t="str">
            <v>QH-2017-E</v>
          </cell>
          <cell r="K14" t="str">
            <v>Tài chính - Ngân hàng</v>
          </cell>
          <cell r="L14" t="str">
            <v>8340410</v>
          </cell>
          <cell r="M14">
            <v>1</v>
          </cell>
          <cell r="N14" t="str">
            <v>Tài chính - Ngân hàng</v>
          </cell>
          <cell r="O14" t="str">
            <v>Hiệu quả hoạt động sản xuất - kinh doanh tại Công ty cổ phần Viglacera Đông Anh</v>
          </cell>
          <cell r="P14" t="str">
            <v>TS. Nguyễn Thị Nhung</v>
          </cell>
          <cell r="Q14" t="str">
            <v>Trường ĐH Kinh tế - ĐHQGHN</v>
          </cell>
          <cell r="R14" t="str">
            <v>PGS.TS. Lê Trung Thành</v>
          </cell>
          <cell r="S14" t="str">
            <v>TCNH</v>
          </cell>
          <cell r="T14" t="str">
            <v xml:space="preserve"> Trường ĐH Kinh tế, ĐHQG Hà Nội</v>
          </cell>
          <cell r="U14" t="str">
            <v>PGS.TS. Nguyễn Văn Hiệu</v>
          </cell>
          <cell r="V14" t="str">
            <v>TCNH</v>
          </cell>
          <cell r="W14" t="str">
            <v>Trường Đại học Kinh tế - ĐHQGHN</v>
          </cell>
          <cell r="X14" t="str">
            <v>PGS.TS. Đào Minh Phúc</v>
          </cell>
          <cell r="Y14" t="str">
            <v>TCNH</v>
          </cell>
          <cell r="Z14" t="str">
            <v>Học viện Ngân hàng</v>
          </cell>
          <cell r="AA14" t="str">
            <v>TS. Lê Hồng Hạnh</v>
          </cell>
          <cell r="AB14" t="str">
            <v>Tài chính</v>
          </cell>
          <cell r="AC14" t="str">
            <v>Trường ĐH Kinh tế, ĐHQG Hà Nội</v>
          </cell>
          <cell r="AD14" t="str">
            <v>PGS.TS. Lê Hoàng Nga</v>
          </cell>
          <cell r="AE14" t="str">
            <v>TCNH</v>
          </cell>
          <cell r="AF14" t="str">
            <v>Trung tâm Nghiên cứu khoa học và Đào tạo chứng khoán</v>
          </cell>
          <cell r="AG14" t="str">
            <v> 3685/QĐ-ĐHKT ngày 28/12/2017</v>
          </cell>
          <cell r="AH14" t="str">
            <v>1306/QĐ-ĐHKT ngày 3/5/2019</v>
          </cell>
          <cell r="AJ14" t="str">
            <v>1024 /QĐ-ĐHKT</v>
          </cell>
          <cell r="AK14" t="str">
            <v>ngày 2 tháng 4 năm 2021</v>
          </cell>
          <cell r="AR14" t="str">
            <v>0979149251</v>
          </cell>
          <cell r="AS14" t="str">
            <v>14h00</v>
          </cell>
          <cell r="AT14" t="str">
            <v>ngày 14 tháng 4 năm 2021</v>
          </cell>
          <cell r="AU14" t="str">
            <v>P.102, giảng đường HTM, 109 Hồ Tùng Mậu</v>
          </cell>
          <cell r="AW14" t="str">
            <v>14h00 ngày 14 tháng 4 năm 2021</v>
          </cell>
          <cell r="AX14" t="str">
            <v>14h00 ngày 14 tháng 4 năm 2021, tại P.102, giảng đường HTM, 109 Hồ Tùng Mậu</v>
          </cell>
          <cell r="AZ14" t="str">
            <v>ngày 2 tháng 4 năm 2021</v>
          </cell>
          <cell r="BA14">
            <v>1024</v>
          </cell>
          <cell r="BB14" t="str">
            <v>/QĐ-ĐHKT</v>
          </cell>
          <cell r="BC14" t="str">
            <v>1024 /QĐ-ĐHKT</v>
          </cell>
          <cell r="BD14" t="str">
            <v>1024 /QĐ-ĐHKT ngày 2 tháng 4 năm 2021</v>
          </cell>
        </row>
        <row r="15">
          <cell r="D15" t="str">
            <v>Nguyễn Thị Thanh Dung 14/12/1989</v>
          </cell>
          <cell r="E15" t="str">
            <v>Nguyễn Thị Thanh Dung</v>
          </cell>
          <cell r="F15" t="str">
            <v>14/12/1989</v>
          </cell>
          <cell r="G15" t="str">
            <v>Hưng Yên</v>
          </cell>
          <cell r="H15" t="str">
            <v>Nữ</v>
          </cell>
          <cell r="I15" t="str">
            <v>Tài chính - Ngân hàng</v>
          </cell>
          <cell r="J15" t="str">
            <v>QH-2018-E</v>
          </cell>
          <cell r="K15" t="str">
            <v>Tài chính - Ngân hàng</v>
          </cell>
          <cell r="L15" t="str">
            <v>8340410</v>
          </cell>
          <cell r="M15">
            <v>1</v>
          </cell>
          <cell r="N15" t="str">
            <v>Tài chính - Ngân hàng</v>
          </cell>
          <cell r="O15" t="str">
            <v>Phát triển hoạt động cho vay đối với doanh nghiệp nhỏ và vừa tại ngân hàng TCMCP Đầu tư và Phát triển Việt Nam - Chi nhánh Hưng Yên</v>
          </cell>
          <cell r="P15" t="str">
            <v>TS. Đỗ Kiều Oanh</v>
          </cell>
          <cell r="Q15" t="str">
            <v xml:space="preserve"> Trường ĐH Kinh tế, ĐHQG Hà Nội</v>
          </cell>
          <cell r="R15" t="str">
            <v>PGS.TS. Lê Trung Thành</v>
          </cell>
          <cell r="S15" t="str">
            <v>TCNH</v>
          </cell>
          <cell r="T15" t="str">
            <v xml:space="preserve"> Trường ĐH Kinh tế, ĐHQG Hà Nội</v>
          </cell>
          <cell r="U15" t="str">
            <v>PGS.TS. Đào Minh Phúc</v>
          </cell>
          <cell r="V15" t="str">
            <v>TCNH</v>
          </cell>
          <cell r="W15" t="str">
            <v>Học viện Ngân hàng</v>
          </cell>
          <cell r="X15" t="str">
            <v>PGS.TS. Lê Hoàng Nga</v>
          </cell>
          <cell r="Y15" t="str">
            <v>TCNH</v>
          </cell>
          <cell r="Z15" t="str">
            <v>Trung tâm Nghiên cứu khoa học và Đào tạo chứng khoán</v>
          </cell>
          <cell r="AA15" t="str">
            <v>TS. Lê Hồng Hạnh</v>
          </cell>
          <cell r="AB15" t="str">
            <v>Tài chính</v>
          </cell>
          <cell r="AC15" t="str">
            <v>Trường ĐH Kinh tế, ĐHQG Hà Nội</v>
          </cell>
          <cell r="AD15" t="str">
            <v>PGS.TS. Nguyễn Văn Hiệu</v>
          </cell>
          <cell r="AE15" t="str">
            <v>TCNH</v>
          </cell>
          <cell r="AF15" t="str">
            <v>Trường Đại học Kinh tế - ĐHQGHN</v>
          </cell>
          <cell r="AG15" t="str">
            <v>3286/QĐ-ĐHKT ngày 7/12/2018</v>
          </cell>
          <cell r="AH15" t="str">
            <v>660/QĐ-ĐHKT ngày 19/03/2020</v>
          </cell>
          <cell r="AJ15" t="str">
            <v>1025 /QĐ-ĐHKT</v>
          </cell>
          <cell r="AK15" t="str">
            <v>ngày 2 tháng 4 năm 2021</v>
          </cell>
          <cell r="AR15" t="str">
            <v>0915655225</v>
          </cell>
          <cell r="AS15" t="str">
            <v>14h00</v>
          </cell>
          <cell r="AT15" t="str">
            <v>ngày 14 tháng 4 năm 2021</v>
          </cell>
          <cell r="AU15" t="str">
            <v>P.102, giảng đường HTM, 109 Hồ Tùng Mậu</v>
          </cell>
          <cell r="AW15" t="str">
            <v>14h00 ngày 14 tháng 4 năm 2021</v>
          </cell>
          <cell r="AX15" t="str">
            <v>14h00 ngày 14 tháng 4 năm 2021, tại P.102, giảng đường HTM, 109 Hồ Tùng Mậu</v>
          </cell>
          <cell r="AZ15" t="str">
            <v>ngày 2 tháng 4 năm 2021</v>
          </cell>
          <cell r="BA15">
            <v>1025</v>
          </cell>
          <cell r="BB15" t="str">
            <v>/QĐ-ĐHKT</v>
          </cell>
          <cell r="BC15" t="str">
            <v>1025 /QĐ-ĐHKT</v>
          </cell>
          <cell r="BD15" t="str">
            <v>1025 /QĐ-ĐHKT ngày 2 tháng 4 năm 2021</v>
          </cell>
        </row>
        <row r="16">
          <cell r="D16" t="str">
            <v>Nguyễn Thị Hồng Nhung 07/02/1992</v>
          </cell>
          <cell r="E16" t="str">
            <v>Nguyễn Thị Hồng Nhung</v>
          </cell>
          <cell r="F16" t="str">
            <v>07/02/1992</v>
          </cell>
          <cell r="G16" t="str">
            <v>Thanh Hóa</v>
          </cell>
          <cell r="H16" t="str">
            <v>Nữ</v>
          </cell>
          <cell r="I16" t="str">
            <v>Tài chính - Ngân hàng</v>
          </cell>
          <cell r="J16" t="str">
            <v>QH-2018-E</v>
          </cell>
          <cell r="K16" t="str">
            <v>Tài chính - Ngân hàng</v>
          </cell>
          <cell r="L16" t="str">
            <v>8340410</v>
          </cell>
          <cell r="M16">
            <v>1</v>
          </cell>
          <cell r="N16" t="str">
            <v>Tài chính - Ngân hàng</v>
          </cell>
          <cell r="O16" t="str">
            <v>Đánh giá chất lượng dịch vụ ngân hàng bán lẻ của Ngân hàng thương mại cổ phần ngoại thương Việt Nam - Chi nhánh Thăng Long</v>
          </cell>
          <cell r="P16" t="str">
            <v>TS. Đinh Thị Thanh Vân</v>
          </cell>
          <cell r="Q16" t="str">
            <v xml:space="preserve"> Trường ĐH Kinh tế, ĐHQG Hà Nội</v>
          </cell>
          <cell r="R16" t="str">
            <v>PGS.TS. Lê Trung Thành</v>
          </cell>
          <cell r="S16" t="str">
            <v>TCNH</v>
          </cell>
          <cell r="T16" t="str">
            <v xml:space="preserve"> Trường ĐH Kinh tế, ĐHQG Hà Nội</v>
          </cell>
          <cell r="U16" t="str">
            <v>PGS.TS. Lê Hoàng Nga</v>
          </cell>
          <cell r="V16" t="str">
            <v>TCNH</v>
          </cell>
          <cell r="W16" t="str">
            <v>Trung tâm Nghiên cứu khoa học và Đào tạo chứng khoán</v>
          </cell>
          <cell r="X16" t="str">
            <v>PGS.TS. Nguyễn Văn Hiệu</v>
          </cell>
          <cell r="Y16" t="str">
            <v>TCNH</v>
          </cell>
          <cell r="Z16" t="str">
            <v>Trường Đại học Kinh tế - ĐHQGHN</v>
          </cell>
          <cell r="AA16" t="str">
            <v>TS. Lê Hồng Hạnh</v>
          </cell>
          <cell r="AB16" t="str">
            <v>Tài chính</v>
          </cell>
          <cell r="AC16" t="str">
            <v>Trường ĐH Kinh tế, ĐHQG Hà Nội</v>
          </cell>
          <cell r="AD16" t="str">
            <v>PGS.TS. Đào Minh Phúc</v>
          </cell>
          <cell r="AE16" t="str">
            <v>TCNH</v>
          </cell>
          <cell r="AF16" t="str">
            <v>Học viện Ngân hàng</v>
          </cell>
          <cell r="AG16" t="str">
            <v>3286/QĐ-ĐHKT ngày 7/12/2018</v>
          </cell>
          <cell r="AH16" t="str">
            <v>788/QĐ-ĐHKT ngày 31/3/2020</v>
          </cell>
          <cell r="AJ16" t="str">
            <v>1026 /QĐ-ĐHKT</v>
          </cell>
          <cell r="AK16" t="str">
            <v>ngày 2 tháng 4 năm 2021</v>
          </cell>
          <cell r="AR16" t="str">
            <v>0978721479</v>
          </cell>
          <cell r="AS16" t="str">
            <v>14h00</v>
          </cell>
          <cell r="AT16" t="str">
            <v>ngày 14 tháng 4 năm 2021</v>
          </cell>
          <cell r="AU16" t="str">
            <v>P.102, giảng đường HTM, 109 Hồ Tùng Mậu</v>
          </cell>
          <cell r="AW16" t="str">
            <v>14h00 ngày 14 tháng 4 năm 2021</v>
          </cell>
          <cell r="AX16" t="str">
            <v>14h00 ngày 14 tháng 4 năm 2021, tại P.102, giảng đường HTM, 109 Hồ Tùng Mậu</v>
          </cell>
          <cell r="AZ16" t="str">
            <v>ngày 2 tháng 4 năm 2021</v>
          </cell>
          <cell r="BA16">
            <v>1026</v>
          </cell>
          <cell r="BB16" t="str">
            <v>/QĐ-ĐHKT</v>
          </cell>
          <cell r="BC16" t="str">
            <v>1026 /QĐ-ĐHKT</v>
          </cell>
          <cell r="BD16" t="str">
            <v>1026 /QĐ-ĐHKT ngày 2 tháng 4 năm 2021</v>
          </cell>
        </row>
        <row r="17">
          <cell r="D17" t="str">
            <v>Trần Thanh Hòa 15/08/1981</v>
          </cell>
          <cell r="E17" t="str">
            <v>Trần Thanh Hòa</v>
          </cell>
          <cell r="F17" t="str">
            <v>15/08/1981</v>
          </cell>
          <cell r="G17" t="str">
            <v>Vĩnh Phúc</v>
          </cell>
          <cell r="H17" t="str">
            <v>Nữ</v>
          </cell>
          <cell r="I17" t="str">
            <v>Tài chính - Ngân hàng</v>
          </cell>
          <cell r="J17" t="str">
            <v>QH-2018-E</v>
          </cell>
          <cell r="K17" t="str">
            <v>Tài chính - Ngân hàng</v>
          </cell>
          <cell r="L17" t="str">
            <v>8340410</v>
          </cell>
          <cell r="M17">
            <v>1</v>
          </cell>
          <cell r="N17" t="str">
            <v>Tài chính - Ngân hàng</v>
          </cell>
          <cell r="O17" t="str">
            <v>Quản lý thuế Thu nhập cá nhân tại Cục thuế tỉnh Vĩnh Phúc</v>
          </cell>
          <cell r="P17" t="str">
            <v>PGS.TS. Nguyễn Thị Bất</v>
          </cell>
          <cell r="Q17" t="str">
            <v>Trường ĐH Kinh tế Quốc Dân</v>
          </cell>
          <cell r="R17" t="str">
            <v>PGS.TS. Lê Trung Thành</v>
          </cell>
          <cell r="S17" t="str">
            <v>TCNH</v>
          </cell>
          <cell r="T17" t="str">
            <v xml:space="preserve"> Trường ĐH Kinh tế, ĐHQG Hà Nội</v>
          </cell>
          <cell r="U17" t="str">
            <v>PGS.TS. Nguyễn Văn Hiệu</v>
          </cell>
          <cell r="V17" t="str">
            <v>TCNH</v>
          </cell>
          <cell r="W17" t="str">
            <v>Trường Đại học Kinh tế - ĐHQGHN</v>
          </cell>
          <cell r="X17" t="str">
            <v>PGS.TS. Lê Hoàng Nga</v>
          </cell>
          <cell r="Y17" t="str">
            <v>TCNH</v>
          </cell>
          <cell r="Z17" t="str">
            <v>Trung tâm Nghiên cứu khoa học và Đào tạo chứng khoán</v>
          </cell>
          <cell r="AA17" t="str">
            <v>TS. Lê Hồng Hạnh</v>
          </cell>
          <cell r="AB17" t="str">
            <v>Tài chính</v>
          </cell>
          <cell r="AC17" t="str">
            <v>Trường ĐH Kinh tế, ĐHQG Hà Nội</v>
          </cell>
          <cell r="AD17" t="str">
            <v>PGS.TS. Đào Minh Phúc</v>
          </cell>
          <cell r="AE17" t="str">
            <v>TCNH</v>
          </cell>
          <cell r="AF17" t="str">
            <v>Học viện Ngân hàng</v>
          </cell>
          <cell r="AG17" t="str">
            <v>218/QĐ-ĐHKT ngày 10/01/2019 </v>
          </cell>
          <cell r="AH17" t="str">
            <v>666/QĐ-ĐHKT ngày 19/03/2020</v>
          </cell>
          <cell r="AJ17" t="str">
            <v>1027 /QĐ-ĐHKT</v>
          </cell>
          <cell r="AK17" t="str">
            <v>ngày 2 tháng 4 năm 2021</v>
          </cell>
          <cell r="AR17" t="str">
            <v>'0914898868</v>
          </cell>
          <cell r="AS17" t="str">
            <v>14h00</v>
          </cell>
          <cell r="AT17" t="str">
            <v>ngày 14 tháng 4 năm 2021</v>
          </cell>
          <cell r="AU17" t="str">
            <v>P.102, giảng đường HTM, 109 Hồ Tùng Mậu</v>
          </cell>
          <cell r="AW17" t="str">
            <v>14h00 ngày 14 tháng 4 năm 2021</v>
          </cell>
          <cell r="AX17" t="str">
            <v>14h00 ngày 14 tháng 4 năm 2021, tại P.102, giảng đường HTM, 109 Hồ Tùng Mậu</v>
          </cell>
          <cell r="AZ17" t="str">
            <v>ngày 2 tháng 4 năm 2021</v>
          </cell>
          <cell r="BA17">
            <v>1027</v>
          </cell>
          <cell r="BB17" t="str">
            <v>/QĐ-ĐHKT</v>
          </cell>
          <cell r="BC17" t="str">
            <v>1027 /QĐ-ĐHKT</v>
          </cell>
          <cell r="BD17" t="str">
            <v>1027 /QĐ-ĐHKT ngày 2 tháng 4 năm 2021</v>
          </cell>
        </row>
        <row r="18">
          <cell r="D18" t="str">
            <v>Dương Thị Mai Huê 14/07/1980</v>
          </cell>
          <cell r="E18" t="str">
            <v>Dương Thị Mai Huê</v>
          </cell>
          <cell r="F18" t="str">
            <v>14/07/1980</v>
          </cell>
          <cell r="G18" t="str">
            <v>Hà Nội</v>
          </cell>
          <cell r="H18" t="str">
            <v>Nữ</v>
          </cell>
          <cell r="I18" t="str">
            <v>Tài chính - Ngân hàng</v>
          </cell>
          <cell r="J18" t="str">
            <v>QH-2018-E</v>
          </cell>
          <cell r="K18" t="str">
            <v>Tài chính - Ngân hàng</v>
          </cell>
          <cell r="L18" t="str">
            <v>8340410</v>
          </cell>
          <cell r="M18">
            <v>2</v>
          </cell>
          <cell r="N18" t="str">
            <v>Tài chính - Ngân hàng</v>
          </cell>
          <cell r="O18" t="str">
            <v xml:space="preserve">Phát triển cho vay hỗ trợ tạo việc làm của Ngân hàng Chính sách xã hội - Chi nhánh thành phố Hà Nội </v>
          </cell>
          <cell r="P18" t="str">
            <v>PGS.TS. Nguyễn Văn Hiệu</v>
          </cell>
          <cell r="Q18" t="str">
            <v xml:space="preserve"> Trường ĐH Kinh tế, ĐHQG Hà Nội</v>
          </cell>
          <cell r="R18" t="str">
            <v>TS. Đinh Thị Thanh Vân</v>
          </cell>
          <cell r="S18" t="str">
            <v>TCNH</v>
          </cell>
          <cell r="T18" t="str">
            <v xml:space="preserve"> Trường ĐH Kinh tế, ĐHQG Hà Nội</v>
          </cell>
          <cell r="U18" t="str">
            <v>PGS.TS. Nguyễn Thị Bất</v>
          </cell>
          <cell r="V18" t="str">
            <v>TCNH</v>
          </cell>
          <cell r="W18" t="str">
            <v>Trường ĐH Kinh tế Quốc dân</v>
          </cell>
          <cell r="X18" t="str">
            <v>TS. Nguyễn Đức Tú</v>
          </cell>
          <cell r="Y18" t="str">
            <v>TCNH</v>
          </cell>
          <cell r="Z18" t="str">
            <v>Ngân hàng TMCP Công thương Việt Nam</v>
          </cell>
          <cell r="AA18" t="str">
            <v>TS. Vũ Thị Loan</v>
          </cell>
          <cell r="AB18" t="str">
            <v>TCNH</v>
          </cell>
          <cell r="AC18" t="str">
            <v>Trường ĐH Kinh tế, ĐHQG Hà Nội</v>
          </cell>
          <cell r="AD18" t="str">
            <v>TS. Nguyễn Thế Hùng</v>
          </cell>
          <cell r="AE18" t="str">
            <v>QTKD</v>
          </cell>
          <cell r="AF18" t="str">
            <v xml:space="preserve"> Trường ĐH Kinh tế, ĐHQG Hà Nội</v>
          </cell>
          <cell r="AG18" t="str">
            <v>3286/QĐ-ĐHKT ngày 7/12/2018</v>
          </cell>
          <cell r="AH18" t="str">
            <v>668/QĐ-ĐHKT ngày 19/03/2020</v>
          </cell>
          <cell r="AJ18" t="str">
            <v>1028 /QĐ-ĐHKT</v>
          </cell>
          <cell r="AK18" t="str">
            <v>ngày 2 tháng 4 năm 2021</v>
          </cell>
          <cell r="AR18" t="str">
            <v>0912424514</v>
          </cell>
          <cell r="AS18" t="str">
            <v>14h00</v>
          </cell>
          <cell r="AT18" t="str">
            <v>ngày 14 tháng 4 năm 2021</v>
          </cell>
          <cell r="AU18" t="str">
            <v>P.104, giảng đường HTM, 109 Hồ Tùng Mậu</v>
          </cell>
          <cell r="AW18" t="str">
            <v>14h00 ngày 14 tháng 4 năm 2021</v>
          </cell>
          <cell r="AX18" t="str">
            <v>14h00 ngày 14 tháng 4 năm 2021, tại P.104, giảng đường HTM, 109 Hồ Tùng Mậu</v>
          </cell>
          <cell r="AZ18" t="str">
            <v>ngày 2 tháng 4 năm 2021</v>
          </cell>
          <cell r="BA18">
            <v>1028</v>
          </cell>
          <cell r="BB18" t="str">
            <v>/QĐ-ĐHKT</v>
          </cell>
          <cell r="BC18" t="str">
            <v>1028 /QĐ-ĐHKT</v>
          </cell>
          <cell r="BD18" t="str">
            <v>1028 /QĐ-ĐHKT ngày 2 tháng 4 năm 2021</v>
          </cell>
        </row>
        <row r="19">
          <cell r="D19" t="str">
            <v>Nguyễn Thị Thanh Huyền 03/11/1988</v>
          </cell>
          <cell r="E19" t="str">
            <v>Nguyễn Thị Thanh Huyền</v>
          </cell>
          <cell r="F19" t="str">
            <v>03/11/1988</v>
          </cell>
          <cell r="G19" t="str">
            <v>Nghệ An</v>
          </cell>
          <cell r="H19" t="str">
            <v>Nữ</v>
          </cell>
          <cell r="I19" t="str">
            <v>Tài chính - Ngân hàng</v>
          </cell>
          <cell r="J19" t="str">
            <v>QH-2018-E</v>
          </cell>
          <cell r="K19" t="str">
            <v>Tài chính - Ngân hàng</v>
          </cell>
          <cell r="L19" t="str">
            <v>8340410</v>
          </cell>
          <cell r="M19">
            <v>2</v>
          </cell>
          <cell r="N19" t="str">
            <v>Tài chính - Ngân hàng</v>
          </cell>
          <cell r="O19" t="str">
            <v>Phát triển trái phiếu xanh tại Việt Nam</v>
          </cell>
          <cell r="P19" t="str">
            <v>PGS.TS. Trần Thị Thanh Tú</v>
          </cell>
          <cell r="Q19" t="str">
            <v xml:space="preserve"> Trường ĐH Kinh tế, ĐHQG Hà Nội</v>
          </cell>
          <cell r="R19" t="str">
            <v>TS. Đinh Thị Thanh Vân</v>
          </cell>
          <cell r="S19" t="str">
            <v>TCNH</v>
          </cell>
          <cell r="T19" t="str">
            <v xml:space="preserve"> Trường ĐH Kinh tế, ĐHQG Hà Nội</v>
          </cell>
          <cell r="U19" t="str">
            <v>TS. Nguyễn Thế Hùng</v>
          </cell>
          <cell r="V19" t="str">
            <v>QTKD</v>
          </cell>
          <cell r="W19" t="str">
            <v xml:space="preserve"> Trường ĐH Kinh tế, ĐHQG Hà Nội</v>
          </cell>
          <cell r="X19" t="str">
            <v>TS. Nguyễn Đức Tú</v>
          </cell>
          <cell r="Y19" t="str">
            <v>TCNH</v>
          </cell>
          <cell r="Z19" t="str">
            <v>Ngân hàng TMCP Công thương Việt Nam</v>
          </cell>
          <cell r="AA19" t="str">
            <v>TS. Vũ Thị Loan</v>
          </cell>
          <cell r="AB19" t="str">
            <v>TCNH</v>
          </cell>
          <cell r="AC19" t="str">
            <v>Trường ĐH Kinh tế, ĐHQG Hà Nội</v>
          </cell>
          <cell r="AD19" t="str">
            <v>PGS.TS. Nguyễn Thị Bất</v>
          </cell>
          <cell r="AE19" t="str">
            <v>TCNH</v>
          </cell>
          <cell r="AF19" t="str">
            <v>Trường ĐH Kinh tế Quốc dân</v>
          </cell>
          <cell r="AG19" t="str">
            <v>218/QĐ-ĐHKT ngày 10/01/2019</v>
          </cell>
          <cell r="AH19" t="str">
            <v>670/QĐ-ĐHKT ngày 19/03/2020</v>
          </cell>
          <cell r="AJ19" t="str">
            <v>1029 /QĐ-ĐHKT</v>
          </cell>
          <cell r="AK19" t="str">
            <v>ngày 2 tháng 4 năm 2021</v>
          </cell>
          <cell r="AR19" t="str">
            <v>0976464735</v>
          </cell>
          <cell r="AS19" t="str">
            <v>14h00</v>
          </cell>
          <cell r="AT19" t="str">
            <v>ngày 14 tháng 4 năm 2021</v>
          </cell>
          <cell r="AU19" t="str">
            <v>P.104, giảng đường HTM, 109 Hồ Tùng Mậu</v>
          </cell>
          <cell r="AW19" t="str">
            <v>14h00 ngày 14 tháng 4 năm 2021</v>
          </cell>
          <cell r="AX19" t="str">
            <v>14h00 ngày 14 tháng 4 năm 2021, tại P.104, giảng đường HTM, 109 Hồ Tùng Mậu</v>
          </cell>
          <cell r="AZ19" t="str">
            <v>ngày 2 tháng 4 năm 2021</v>
          </cell>
          <cell r="BA19">
            <v>1029</v>
          </cell>
          <cell r="BB19" t="str">
            <v>/QĐ-ĐHKT</v>
          </cell>
          <cell r="BC19" t="str">
            <v>1029 /QĐ-ĐHKT</v>
          </cell>
          <cell r="BD19" t="str">
            <v>1029 /QĐ-ĐHKT ngày 2 tháng 4 năm 2021</v>
          </cell>
        </row>
        <row r="20">
          <cell r="D20" t="str">
            <v>Nguyễn Tiến Mạnh 20/03/1994</v>
          </cell>
          <cell r="E20" t="str">
            <v>Nguyễn Tiến Mạnh</v>
          </cell>
          <cell r="F20" t="str">
            <v>20/03/1994</v>
          </cell>
          <cell r="G20" t="str">
            <v>Phú Thọ</v>
          </cell>
          <cell r="H20" t="str">
            <v>Nam</v>
          </cell>
          <cell r="I20" t="str">
            <v>Tài chính - Ngân hàng</v>
          </cell>
          <cell r="J20" t="str">
            <v>QH-2018-E</v>
          </cell>
          <cell r="K20" t="str">
            <v>Tài chính - Ngân hàng</v>
          </cell>
          <cell r="L20" t="str">
            <v>8340410</v>
          </cell>
          <cell r="M20">
            <v>2</v>
          </cell>
          <cell r="N20" t="str">
            <v>Tài chính - Ngân hàng</v>
          </cell>
          <cell r="O20" t="str">
            <v>Tăng cường quản lý thu thuế gián thu tại Cục thuế tỉnh Vĩnh Phúc</v>
          </cell>
          <cell r="P20" t="str">
            <v>PGS.TS. Nguyễn Văn Hiệu</v>
          </cell>
          <cell r="Q20" t="str">
            <v xml:space="preserve"> Trường ĐH Kinh tế, ĐHQG Hà Nội</v>
          </cell>
          <cell r="R20" t="str">
            <v>TS. Đinh Thị Thanh Vân</v>
          </cell>
          <cell r="S20" t="str">
            <v>TCNH</v>
          </cell>
          <cell r="T20" t="str">
            <v xml:space="preserve"> Trường ĐH Kinh tế, ĐHQG Hà Nội</v>
          </cell>
          <cell r="U20" t="str">
            <v>TS. Nguyễn Đức Tú</v>
          </cell>
          <cell r="V20" t="str">
            <v>TCNH</v>
          </cell>
          <cell r="W20" t="str">
            <v>Ngân hàng TMCP Công thương Việt Nam</v>
          </cell>
          <cell r="X20" t="str">
            <v>PGS.TS. Nguyễn Thị Bất</v>
          </cell>
          <cell r="Y20" t="str">
            <v>TCNH</v>
          </cell>
          <cell r="Z20" t="str">
            <v>Trường ĐH Kinh tế Quốc dân</v>
          </cell>
          <cell r="AA20" t="str">
            <v>TS. Vũ Thị Loan</v>
          </cell>
          <cell r="AB20" t="str">
            <v>TCNH</v>
          </cell>
          <cell r="AC20" t="str">
            <v>Trường ĐH Kinh tế, ĐHQG Hà Nội</v>
          </cell>
          <cell r="AD20" t="str">
            <v>TS. Nguyễn Thế Hùng</v>
          </cell>
          <cell r="AE20" t="str">
            <v>QTKD</v>
          </cell>
          <cell r="AF20" t="str">
            <v xml:space="preserve"> Trường ĐH Kinh tế, ĐHQG Hà Nội</v>
          </cell>
          <cell r="AG20" t="str">
            <v>3286/QĐ-ĐHKT ngày 7/12/2018</v>
          </cell>
          <cell r="AH20" t="str">
            <v>677/QĐ-ĐHKT ngày 19/03/2020</v>
          </cell>
          <cell r="AJ20" t="str">
            <v>1030 /QĐ-ĐHKT</v>
          </cell>
          <cell r="AK20" t="str">
            <v>ngày 2 tháng 4 năm 2021</v>
          </cell>
          <cell r="AR20" t="str">
            <v>0866602555</v>
          </cell>
          <cell r="AS20" t="str">
            <v>14h00</v>
          </cell>
          <cell r="AT20" t="str">
            <v>ngày 14 tháng 4 năm 2021</v>
          </cell>
          <cell r="AU20" t="str">
            <v>P.104, giảng đường HTM, 109 Hồ Tùng Mậu</v>
          </cell>
          <cell r="AW20" t="str">
            <v>14h00 ngày 14 tháng 4 năm 2021</v>
          </cell>
          <cell r="AX20" t="str">
            <v>14h00 ngày 14 tháng 4 năm 2021, tại P.104, giảng đường HTM, 109 Hồ Tùng Mậu</v>
          </cell>
          <cell r="AZ20" t="str">
            <v>ngày 2 tháng 4 năm 2021</v>
          </cell>
          <cell r="BA20">
            <v>1030</v>
          </cell>
          <cell r="BB20" t="str">
            <v>/QĐ-ĐHKT</v>
          </cell>
          <cell r="BC20" t="str">
            <v>1030 /QĐ-ĐHKT</v>
          </cell>
          <cell r="BD20" t="str">
            <v>1030 /QĐ-ĐHKT ngày 2 tháng 4 năm 2021</v>
          </cell>
        </row>
        <row r="21">
          <cell r="D21" t="str">
            <v>Hồ Thị Hồng Vân 17/01/1978</v>
          </cell>
          <cell r="E21" t="str">
            <v>Hồ Thị Hồng Vân</v>
          </cell>
          <cell r="F21" t="str">
            <v>17/01/1978</v>
          </cell>
          <cell r="G21" t="str">
            <v>Hà Nội</v>
          </cell>
          <cell r="H21" t="str">
            <v>Nữ</v>
          </cell>
          <cell r="I21" t="str">
            <v>Tài chính - Ngân hàng</v>
          </cell>
          <cell r="J21" t="str">
            <v>QH-2018-E</v>
          </cell>
          <cell r="K21" t="str">
            <v>Tài chính - Ngân hàng</v>
          </cell>
          <cell r="L21" t="str">
            <v>8340410</v>
          </cell>
          <cell r="M21">
            <v>2</v>
          </cell>
          <cell r="N21" t="str">
            <v>Tài chính - Ngân hàng</v>
          </cell>
          <cell r="O21" t="str">
            <v>Nguồn lực tài chính cho tăng trưởng xanh: Kinh nghiệm Quốc tế và bài học cho Việt Nam</v>
          </cell>
          <cell r="P21" t="str">
            <v>PGS.TS Nguyễn Anh Thu</v>
          </cell>
          <cell r="Q21" t="str">
            <v xml:space="preserve"> Trường ĐH Kinh tế, ĐHQG Hà Nội</v>
          </cell>
          <cell r="R21" t="str">
            <v>TS. Đinh Thị Thanh Vân</v>
          </cell>
          <cell r="S21" t="str">
            <v>TCNH</v>
          </cell>
          <cell r="T21" t="str">
            <v xml:space="preserve"> Trường ĐH Kinh tế, ĐHQG Hà Nội</v>
          </cell>
          <cell r="U21" t="str">
            <v>PGS.TS. Nguyễn Thị Bất</v>
          </cell>
          <cell r="V21" t="str">
            <v>TCNH</v>
          </cell>
          <cell r="W21" t="str">
            <v>Trường ĐH Kinh tế Quốc dân</v>
          </cell>
          <cell r="X21" t="str">
            <v>TS. Nguyễn Thế Hùng</v>
          </cell>
          <cell r="Y21" t="str">
            <v>QTKD</v>
          </cell>
          <cell r="Z21" t="str">
            <v xml:space="preserve"> Trường ĐH Kinh tế, ĐHQG Hà Nội</v>
          </cell>
          <cell r="AA21" t="str">
            <v>TS. Vũ Thị Loan</v>
          </cell>
          <cell r="AB21" t="str">
            <v>TCNH</v>
          </cell>
          <cell r="AC21" t="str">
            <v>Trường ĐH Kinh tế, ĐHQG Hà Nội</v>
          </cell>
          <cell r="AD21" t="str">
            <v>TS. Nguyễn Đức Tú</v>
          </cell>
          <cell r="AE21" t="str">
            <v>TCNH</v>
          </cell>
          <cell r="AF21" t="str">
            <v>Ngân hàng TMCP Công thương Việt Nam</v>
          </cell>
          <cell r="AG21" t="str">
            <v>3286/QĐ-ĐHKT ngày 7/12/2018</v>
          </cell>
          <cell r="AH21" t="str">
            <v>690/QĐ-ĐHKT ngày 19/03/2020</v>
          </cell>
          <cell r="AJ21" t="str">
            <v>1031 /QĐ-ĐHKT</v>
          </cell>
          <cell r="AK21" t="str">
            <v>ngày 2 tháng 4 năm 2021</v>
          </cell>
          <cell r="AR21" t="str">
            <v>0988767701</v>
          </cell>
          <cell r="AS21" t="str">
            <v>14h00</v>
          </cell>
          <cell r="AT21" t="str">
            <v>ngày 14 tháng 4 năm 2021</v>
          </cell>
          <cell r="AU21" t="str">
            <v>P.104, giảng đường HTM, 109 Hồ Tùng Mậu</v>
          </cell>
          <cell r="AW21" t="str">
            <v>14h00 ngày 14 tháng 4 năm 2021</v>
          </cell>
          <cell r="AX21" t="str">
            <v>14h00 ngày 14 tháng 4 năm 2021, tại P.104, giảng đường HTM, 109 Hồ Tùng Mậu</v>
          </cell>
          <cell r="AZ21" t="str">
            <v>ngày 2 tháng 4 năm 2021</v>
          </cell>
          <cell r="BA21">
            <v>1031</v>
          </cell>
          <cell r="BB21" t="str">
            <v>/QĐ-ĐHKT</v>
          </cell>
          <cell r="BC21" t="str">
            <v>1031 /QĐ-ĐHKT</v>
          </cell>
          <cell r="BD21" t="str">
            <v>1031 /QĐ-ĐHKT ngày 2 tháng 4 năm 2021</v>
          </cell>
        </row>
        <row r="22">
          <cell r="D22" t="str">
            <v>Nguyễn Thị Ngọc 29/11/1993</v>
          </cell>
          <cell r="E22" t="str">
            <v>Nguyễn Thị Ngọc</v>
          </cell>
          <cell r="F22" t="str">
            <v>29/11/1993</v>
          </cell>
          <cell r="G22" t="str">
            <v>Bắc Ninh</v>
          </cell>
          <cell r="H22" t="str">
            <v>Nữ</v>
          </cell>
          <cell r="I22" t="str">
            <v>Tài chính - Ngân hàng</v>
          </cell>
          <cell r="J22" t="str">
            <v>QH-2018-E</v>
          </cell>
          <cell r="K22" t="str">
            <v>Tài chính - Ngân hàng</v>
          </cell>
          <cell r="L22" t="str">
            <v>8340410</v>
          </cell>
          <cell r="M22">
            <v>3</v>
          </cell>
          <cell r="N22" t="str">
            <v>Tài chính - Ngân hàng</v>
          </cell>
          <cell r="O22" t="str">
            <v>Huy động vốn tại Ngân hàng TMCP Bưu điện Liên Việt (LPB) - Chi nhánh Thăng Long</v>
          </cell>
          <cell r="P22" t="str">
            <v>TS Phạm Bảo Khánh</v>
          </cell>
          <cell r="Q22" t="str">
            <v>Bảo hiểm tiền gửi Việt Nam</v>
          </cell>
          <cell r="R22" t="str">
            <v>PGS.TS. Trịnh Thị Hoa Mai</v>
          </cell>
          <cell r="S22" t="str">
            <v>KTCT</v>
          </cell>
          <cell r="T22" t="str">
            <v>Nguyên cán bộ Trường ĐH Kinh tế, ĐHQG Hà Nội</v>
          </cell>
          <cell r="U22" t="str">
            <v>PGS.TS. Trần Đăng Khâm</v>
          </cell>
          <cell r="V22" t="str">
            <v>TCNH</v>
          </cell>
          <cell r="W22" t="str">
            <v>Trường ĐH Kinh tế Quốc dân</v>
          </cell>
          <cell r="X22" t="str">
            <v>PGS.TS. Mai Thu Hiền</v>
          </cell>
          <cell r="Y22" t="str">
            <v>TCNH</v>
          </cell>
          <cell r="Z22" t="str">
            <v>Trường ĐH Ngoại thương</v>
          </cell>
          <cell r="AA22" t="str">
            <v>TS. Nguyễn Phú Hà</v>
          </cell>
          <cell r="AB22" t="str">
            <v>QTKD</v>
          </cell>
          <cell r="AC22" t="str">
            <v xml:space="preserve"> Trường ĐH Kinh tế, ĐHQG Hà Nội</v>
          </cell>
          <cell r="AD22" t="str">
            <v>TS. Nguyễn Duy Việt</v>
          </cell>
          <cell r="AE22" t="str">
            <v>KTH</v>
          </cell>
          <cell r="AF22" t="str">
            <v>Trường ĐH Kinh tế, ĐHQG Hà Nội</v>
          </cell>
          <cell r="AG22" t="str">
            <v>218/QĐ-ĐHKT ngày 10/01/2019 </v>
          </cell>
          <cell r="AH22" t="str">
            <v>678/QĐ-ĐHKT ngày 19/03/2020</v>
          </cell>
          <cell r="AJ22" t="str">
            <v>1032 /QĐ-ĐHKT</v>
          </cell>
          <cell r="AK22" t="str">
            <v>ngày 2 tháng 4 năm 2021</v>
          </cell>
          <cell r="AR22" t="str">
            <v>0973042235</v>
          </cell>
          <cell r="AS22" t="str">
            <v>14h00</v>
          </cell>
          <cell r="AT22" t="str">
            <v>ngày 13 tháng 4 năm 2021</v>
          </cell>
          <cell r="AU22" t="str">
            <v>P.102, giảng đường HTM, 109 Hồ Tùng Mậu</v>
          </cell>
          <cell r="AW22" t="str">
            <v>14h00 ngày 13 tháng 4 năm 2021</v>
          </cell>
          <cell r="AX22" t="str">
            <v>14h00 ngày 13 tháng 4 năm 2021, tại P.102, giảng đường HTM, 109 Hồ Tùng Mậu</v>
          </cell>
          <cell r="AZ22" t="str">
            <v>ngày 2 tháng 4 năm 2021</v>
          </cell>
          <cell r="BA22">
            <v>1032</v>
          </cell>
          <cell r="BB22" t="str">
            <v>/QĐ-ĐHKT</v>
          </cell>
          <cell r="BC22" t="str">
            <v>1032 /QĐ-ĐHKT</v>
          </cell>
          <cell r="BD22" t="str">
            <v>1032 /QĐ-ĐHKT ngày 2 tháng 4 năm 2021</v>
          </cell>
        </row>
        <row r="23">
          <cell r="D23" t="str">
            <v>Thân Thị Việt Hà 01/01/1993</v>
          </cell>
          <cell r="E23" t="str">
            <v>Thân Thị Việt Hà</v>
          </cell>
          <cell r="F23" t="str">
            <v>01/01/1993</v>
          </cell>
          <cell r="G23" t="str">
            <v>Hà Tĩnh</v>
          </cell>
          <cell r="H23" t="str">
            <v>Nữ</v>
          </cell>
          <cell r="I23" t="str">
            <v>Tài chính - Ngân hàng</v>
          </cell>
          <cell r="J23" t="str">
            <v>QH-2018-E</v>
          </cell>
          <cell r="K23" t="str">
            <v>Tài chính - Ngân hàng</v>
          </cell>
          <cell r="L23" t="str">
            <v>8340410</v>
          </cell>
          <cell r="M23">
            <v>3</v>
          </cell>
          <cell r="N23" t="str">
            <v>Tài chính - Ngân hàng</v>
          </cell>
          <cell r="O23" t="str">
            <v>Hiệu quả hoạt động cho vay đối với học sinh, sinh viên tại Ngân hàng Chính sách Xã hội - Chi nhánh Tỉnh Hà Tĩnh</v>
          </cell>
          <cell r="P23" t="str">
            <v>TS. Lê Hồng Hạnh</v>
          </cell>
          <cell r="Q23" t="str">
            <v xml:space="preserve"> Trường ĐH Kinh tế, ĐHQG Hà Nội</v>
          </cell>
          <cell r="R23" t="str">
            <v>PGS.TS. Trịnh Thị Hoa Mai</v>
          </cell>
          <cell r="S23" t="str">
            <v>KTCT</v>
          </cell>
          <cell r="T23" t="str">
            <v>Nguyên cán bộ Trường ĐH Kinh tế, ĐHQG Hà Nội</v>
          </cell>
          <cell r="U23" t="str">
            <v>TS. Nguyễn Duy Việt</v>
          </cell>
          <cell r="V23" t="str">
            <v>KTH</v>
          </cell>
          <cell r="W23" t="str">
            <v>Trường ĐH Kinh tế, ĐHQG Hà Nội</v>
          </cell>
          <cell r="X23" t="str">
            <v>PGS.TS. Mai Thu Hiền</v>
          </cell>
          <cell r="Y23" t="str">
            <v>TCNH</v>
          </cell>
          <cell r="Z23" t="str">
            <v>Trường ĐH Ngoại thương</v>
          </cell>
          <cell r="AA23" t="str">
            <v>TS. Nguyễn Phú Hà</v>
          </cell>
          <cell r="AB23" t="str">
            <v>QTKD</v>
          </cell>
          <cell r="AC23" t="str">
            <v xml:space="preserve"> Trường ĐH Kinh tế, ĐHQG Hà Nội</v>
          </cell>
          <cell r="AD23" t="str">
            <v>PGS.TS. Trần Đăng Khâm</v>
          </cell>
          <cell r="AE23" t="str">
            <v>TCNH</v>
          </cell>
          <cell r="AF23" t="str">
            <v>Trường ĐH Kinh tế Quốc dân</v>
          </cell>
          <cell r="AG23" t="str">
            <v>3286/QĐ-ĐHKT ngày 7/12/2018</v>
          </cell>
          <cell r="AH23" t="str">
            <v>664/QĐ-ĐHKT ngày 19/03/2020</v>
          </cell>
          <cell r="AJ23" t="str">
            <v>1033 /QĐ-ĐHKT</v>
          </cell>
          <cell r="AK23" t="str">
            <v>ngày 2 tháng 4 năm 2021</v>
          </cell>
          <cell r="AR23" t="str">
            <v>0978745313</v>
          </cell>
          <cell r="AS23" t="str">
            <v>14h00</v>
          </cell>
          <cell r="AT23" t="str">
            <v>ngày 13 tháng 4 năm 2021</v>
          </cell>
          <cell r="AU23" t="str">
            <v>P.102, giảng đường HTM, 109 Hồ Tùng Mậu</v>
          </cell>
          <cell r="AW23" t="str">
            <v>14h00 ngày 13 tháng 4 năm 2021</v>
          </cell>
          <cell r="AX23" t="str">
            <v>14h00 ngày 13 tháng 4 năm 2021, tại P.102, giảng đường HTM, 109 Hồ Tùng Mậu</v>
          </cell>
          <cell r="AZ23" t="str">
            <v>ngày 2 tháng 4 năm 2021</v>
          </cell>
          <cell r="BA23">
            <v>1033</v>
          </cell>
          <cell r="BB23" t="str">
            <v>/QĐ-ĐHKT</v>
          </cell>
          <cell r="BC23" t="str">
            <v>1033 /QĐ-ĐHKT</v>
          </cell>
          <cell r="BD23" t="str">
            <v>1033 /QĐ-ĐHKT ngày 2 tháng 4 năm 2021</v>
          </cell>
        </row>
        <row r="24">
          <cell r="D24" t="str">
            <v>Trịnh Thị Phượng 21/08/1987</v>
          </cell>
          <cell r="E24" t="str">
            <v>Trịnh Thị Phượng</v>
          </cell>
          <cell r="F24" t="str">
            <v>21/08/1987</v>
          </cell>
          <cell r="G24" t="str">
            <v>Thanh Hóa</v>
          </cell>
          <cell r="H24" t="str">
            <v>Nữ</v>
          </cell>
          <cell r="I24" t="str">
            <v>Tài chính - Ngân hàng</v>
          </cell>
          <cell r="J24" t="str">
            <v>QH-2018-E</v>
          </cell>
          <cell r="K24" t="str">
            <v>Tài chính - Ngân hàng</v>
          </cell>
          <cell r="L24" t="str">
            <v>8340410</v>
          </cell>
          <cell r="M24">
            <v>3</v>
          </cell>
          <cell r="N24" t="str">
            <v>Tài chính - Ngân hàng</v>
          </cell>
          <cell r="O24" t="str">
            <v xml:space="preserve">Phát triển dịch vụ bán lẻ tại ngân hàng TMCP Công thương Việt Nam - Chi nhánh Chương Dương </v>
          </cell>
          <cell r="P24" t="str">
            <v>TS. Đinh Thị Thanh Vân</v>
          </cell>
          <cell r="Q24" t="str">
            <v xml:space="preserve"> Trường ĐH Kinh tế, ĐHQG Hà Nội</v>
          </cell>
          <cell r="R24" t="str">
            <v>PGS.TS. Trịnh Thị Hoa Mai</v>
          </cell>
          <cell r="S24" t="str">
            <v>KTCT</v>
          </cell>
          <cell r="T24" t="str">
            <v>Nguyên cán bộ Trường ĐH Kinh tế, ĐHQG Hà Nội</v>
          </cell>
          <cell r="U24" t="str">
            <v>PGS.TS. Mai Thu Hiền</v>
          </cell>
          <cell r="V24" t="str">
            <v>TCNH</v>
          </cell>
          <cell r="W24" t="str">
            <v>Trường ĐH Ngoại thương</v>
          </cell>
          <cell r="X24" t="str">
            <v>PGS.TS. Trần Đăng Khâm</v>
          </cell>
          <cell r="Y24" t="str">
            <v>TCNH</v>
          </cell>
          <cell r="Z24" t="str">
            <v>Trường ĐH Kinh tế Quốc dân</v>
          </cell>
          <cell r="AA24" t="str">
            <v>TS. Nguyễn Phú Hà</v>
          </cell>
          <cell r="AB24" t="str">
            <v>QTKD</v>
          </cell>
          <cell r="AC24" t="str">
            <v xml:space="preserve"> Trường ĐH Kinh tế, ĐHQG Hà Nội</v>
          </cell>
          <cell r="AD24" t="str">
            <v>TS. Nguyễn Duy Việt</v>
          </cell>
          <cell r="AE24" t="str">
            <v>KTH</v>
          </cell>
          <cell r="AF24" t="str">
            <v>Trường ĐH Kinh tế, ĐHQG Hà Nội</v>
          </cell>
          <cell r="AG24" t="str">
            <v>3286/QĐ-ĐHKT ngày 7/12/2018</v>
          </cell>
          <cell r="AH24" t="str">
            <v>679/QĐ-ĐHKT ngày 19/03/2020</v>
          </cell>
          <cell r="AJ24" t="str">
            <v>1034 /QĐ-ĐHKT</v>
          </cell>
          <cell r="AK24" t="str">
            <v>ngày 2 tháng 4 năm 2021</v>
          </cell>
          <cell r="AR24" t="str">
            <v>0382668558</v>
          </cell>
          <cell r="AS24" t="str">
            <v>14h00</v>
          </cell>
          <cell r="AT24" t="str">
            <v>ngày 13 tháng 4 năm 2021</v>
          </cell>
          <cell r="AU24" t="str">
            <v>P.102, giảng đường HTM, 109 Hồ Tùng Mậu</v>
          </cell>
          <cell r="AW24" t="str">
            <v>14h00 ngày 13 tháng 4 năm 2021</v>
          </cell>
          <cell r="AX24" t="str">
            <v>14h00 ngày 13 tháng 4 năm 2021, tại P.102, giảng đường HTM, 109 Hồ Tùng Mậu</v>
          </cell>
          <cell r="AZ24" t="str">
            <v>ngày 2 tháng 4 năm 2021</v>
          </cell>
          <cell r="BA24">
            <v>1034</v>
          </cell>
          <cell r="BB24" t="str">
            <v>/QĐ-ĐHKT</v>
          </cell>
          <cell r="BC24" t="str">
            <v>1034 /QĐ-ĐHKT</v>
          </cell>
          <cell r="BD24" t="str">
            <v>1034 /QĐ-ĐHKT ngày 2 tháng 4 năm 2021</v>
          </cell>
        </row>
        <row r="25">
          <cell r="D25" t="str">
            <v>Trần Văn Lý 10/10/1983</v>
          </cell>
          <cell r="E25" t="str">
            <v>Trần Văn Lý</v>
          </cell>
          <cell r="F25" t="str">
            <v>10/10/1983</v>
          </cell>
          <cell r="G25" t="str">
            <v>Tuyên Quang</v>
          </cell>
          <cell r="H25" t="str">
            <v>Nam</v>
          </cell>
          <cell r="I25" t="str">
            <v>Tài chính - Ngân hàng</v>
          </cell>
          <cell r="J25" t="str">
            <v>QH-2018-E</v>
          </cell>
          <cell r="K25" t="str">
            <v>Tài chính - Ngân hàng</v>
          </cell>
          <cell r="L25" t="str">
            <v>8340410</v>
          </cell>
          <cell r="M25">
            <v>3</v>
          </cell>
          <cell r="N25" t="str">
            <v>Tài chính - Ngân hàng</v>
          </cell>
          <cell r="O25" t="str">
            <v>Các yếu tố ảnh hưởng đến quyết định đầu tư của các hộ gia đình trên địa bàn Hà Nội</v>
          </cell>
          <cell r="P25" t="str">
            <v>TS. Đinh Thị Thanh Vân</v>
          </cell>
          <cell r="Q25" t="str">
            <v xml:space="preserve"> Trường ĐH Kinh tế, ĐHQG Hà Nội</v>
          </cell>
          <cell r="R25" t="str">
            <v>PGS.TS. Trịnh Thị Hoa Mai</v>
          </cell>
          <cell r="S25" t="str">
            <v>KTCT</v>
          </cell>
          <cell r="T25" t="str">
            <v>Nguyên cán bộ Trường ĐH Kinh tế, ĐHQG Hà Nội</v>
          </cell>
          <cell r="U25" t="str">
            <v>PGS.TS. Trần Đăng Khâm</v>
          </cell>
          <cell r="V25" t="str">
            <v>TCNH</v>
          </cell>
          <cell r="W25" t="str">
            <v>Trường ĐH Kinh tế Quốc dân</v>
          </cell>
          <cell r="X25" t="str">
            <v>TS. Nguyễn Duy Việt</v>
          </cell>
          <cell r="Y25" t="str">
            <v>KTH</v>
          </cell>
          <cell r="Z25" t="str">
            <v>Trường ĐH Kinh tế, ĐHQG Hà Nội</v>
          </cell>
          <cell r="AA25" t="str">
            <v>TS. Nguyễn Phú Hà</v>
          </cell>
          <cell r="AB25" t="str">
            <v>QTKD</v>
          </cell>
          <cell r="AC25" t="str">
            <v xml:space="preserve"> Trường ĐH Kinh tế, ĐHQG Hà Nội</v>
          </cell>
          <cell r="AD25" t="str">
            <v>PGS.TS. Mai Thu Hiền</v>
          </cell>
          <cell r="AE25" t="str">
            <v>TCNH</v>
          </cell>
          <cell r="AF25" t="str">
            <v>Trường ĐH Ngoại thương</v>
          </cell>
          <cell r="AG25" t="str">
            <v>3286/QĐ-ĐHKT ngày 7/12/2018</v>
          </cell>
          <cell r="AH25" t="str">
            <v>676/QĐ-ĐHKT ngày 19/03/2020</v>
          </cell>
          <cell r="AJ25" t="str">
            <v>1035 /QĐ-ĐHKT</v>
          </cell>
          <cell r="AK25" t="str">
            <v>ngày 2 tháng 4 năm 2021</v>
          </cell>
          <cell r="AR25" t="str">
            <v>0986882468</v>
          </cell>
          <cell r="AS25" t="str">
            <v>14h00</v>
          </cell>
          <cell r="AT25" t="str">
            <v>ngày 13 tháng 4 năm 2021</v>
          </cell>
          <cell r="AU25" t="str">
            <v>P.102, giảng đường HTM, 109 Hồ Tùng Mậu</v>
          </cell>
          <cell r="AW25" t="str">
            <v>14h00 ngày 13 tháng 4 năm 2021</v>
          </cell>
          <cell r="AX25" t="str">
            <v>14h00 ngày 13 tháng 4 năm 2021, tại P.102, giảng đường HTM, 109 Hồ Tùng Mậu</v>
          </cell>
          <cell r="AZ25" t="str">
            <v>ngày 2 tháng 4 năm 2021</v>
          </cell>
          <cell r="BA25">
            <v>1035</v>
          </cell>
          <cell r="BB25" t="str">
            <v>/QĐ-ĐHKT</v>
          </cell>
          <cell r="BC25" t="str">
            <v>1035 /QĐ-ĐHKT</v>
          </cell>
          <cell r="BD25" t="str">
            <v>1035 /QĐ-ĐHKT ngày 2 tháng 4 năm 2021</v>
          </cell>
        </row>
        <row r="26">
          <cell r="D26" t="str">
            <v>Nguyễn Văn Hưng 22/01/1980</v>
          </cell>
          <cell r="E26" t="str">
            <v>Nguyễn Văn Hưng</v>
          </cell>
          <cell r="F26" t="str">
            <v>22/01/1980</v>
          </cell>
          <cell r="G26" t="str">
            <v>Hải Dương</v>
          </cell>
          <cell r="H26" t="str">
            <v>Nam</v>
          </cell>
          <cell r="I26" t="str">
            <v>Kinh tế chính trị</v>
          </cell>
          <cell r="J26" t="str">
            <v>QH-2018-E</v>
          </cell>
          <cell r="K26" t="str">
            <v>Quản lý kinh tế</v>
          </cell>
          <cell r="L26" t="str">
            <v>8340410</v>
          </cell>
          <cell r="M26">
            <v>1</v>
          </cell>
          <cell r="N26" t="str">
            <v>Quản lý kinh tế</v>
          </cell>
          <cell r="O26" t="str">
            <v xml:space="preserve">Quản lý chi ngân sách nhà nước cho giáo dục của thành phố Hải Dương </v>
          </cell>
          <cell r="P26" t="str">
            <v>TS. Trần Quang Tuyến</v>
          </cell>
          <cell r="Q26" t="str">
            <v>Khoa Quốc tế, ĐHQGHN</v>
          </cell>
          <cell r="R26" t="str">
            <v>PGS.TS. Nguyễn Trúc Lê</v>
          </cell>
          <cell r="S26" t="str">
            <v>PTDN</v>
          </cell>
          <cell r="T26" t="str">
            <v xml:space="preserve"> Trường ĐH Kinh tế, ĐHQG Hà Nội</v>
          </cell>
          <cell r="U26" t="str">
            <v>PGS.TS. Bùi Văn Huyền</v>
          </cell>
          <cell r="V26" t="str">
            <v>Kinh tế</v>
          </cell>
          <cell r="W26" t="str">
            <v>Học viện chính trị Quốc gia HCM</v>
          </cell>
          <cell r="X26" t="str">
            <v>TS. Lê Đình Thăng</v>
          </cell>
          <cell r="Y26" t="str">
            <v>TCNH</v>
          </cell>
          <cell r="Z26" t="str">
            <v>Kiểm toán Nhà nước</v>
          </cell>
          <cell r="AA26" t="str">
            <v>TS. Lê Thị Hồng Điệp</v>
          </cell>
          <cell r="AB26" t="str">
            <v>KTCT</v>
          </cell>
          <cell r="AC26" t="str">
            <v xml:space="preserve"> Trường ĐH Kinh tế, ĐHQG Hà Nội</v>
          </cell>
          <cell r="AD26" t="str">
            <v>TS. Hoàng Khắc Lịch</v>
          </cell>
          <cell r="AE26" t="str">
            <v>KTH</v>
          </cell>
          <cell r="AF26" t="str">
            <v xml:space="preserve"> Trường ĐH Kinh tế, ĐHQG Hà Nội</v>
          </cell>
          <cell r="AG26" t="str">
            <v>3286/QĐ-ĐHKT ngày 7/12/2018</v>
          </cell>
          <cell r="AH26" t="str">
            <v>547/QĐ-ĐHKT ngày 19/03/2020</v>
          </cell>
          <cell r="AJ26" t="str">
            <v>1101 /QĐ-ĐHKT</v>
          </cell>
          <cell r="AK26" t="str">
            <v>ngày 9 tháng 4 năm 2021</v>
          </cell>
          <cell r="AR26" t="str">
            <v>0936091008</v>
          </cell>
          <cell r="AS26" t="str">
            <v>15h00</v>
          </cell>
          <cell r="AT26" t="str">
            <v>ngày 5 tháng 5 năm 2021</v>
          </cell>
          <cell r="AU26" t="str">
            <v>P.612, nhà E4, 144 Xuân Thủy, Cầu Giấy, HN</v>
          </cell>
          <cell r="AW26" t="str">
            <v>15h00 ngày 5 tháng 5 năm 2021</v>
          </cell>
          <cell r="AX26" t="str">
            <v>15h00 ngày 5 tháng 5 năm 2021, tại P.612, nhà E4, 144 Xuân Thủy, Cầu Giấy, HN</v>
          </cell>
          <cell r="AZ26" t="str">
            <v>ngày 9 tháng 4 năm 2021</v>
          </cell>
          <cell r="BA26">
            <v>1101</v>
          </cell>
          <cell r="BB26" t="str">
            <v>/QĐ-ĐHKT</v>
          </cell>
          <cell r="BC26" t="str">
            <v>1101 /QĐ-ĐHKT</v>
          </cell>
          <cell r="BD26" t="str">
            <v>1101 /QĐ-ĐHKT ngày 9 tháng 4 năm 2021</v>
          </cell>
        </row>
        <row r="27">
          <cell r="D27" t="str">
            <v>Nguyễn Doãn Dũng 28/03/1984</v>
          </cell>
          <cell r="E27" t="str">
            <v>Nguyễn Doãn Dũng</v>
          </cell>
          <cell r="F27" t="str">
            <v>28/03/1984</v>
          </cell>
          <cell r="G27" t="str">
            <v>Phú Thọ</v>
          </cell>
          <cell r="H27" t="str">
            <v>Nam</v>
          </cell>
          <cell r="I27" t="str">
            <v>Kinh tế chính trị</v>
          </cell>
          <cell r="J27" t="str">
            <v>QH-2018-E</v>
          </cell>
          <cell r="K27" t="str">
            <v>Quản lý kinh tế</v>
          </cell>
          <cell r="L27" t="str">
            <v>8340410</v>
          </cell>
          <cell r="M27">
            <v>1</v>
          </cell>
          <cell r="N27" t="str">
            <v>Quản lý kinh tế</v>
          </cell>
          <cell r="O27" t="str">
            <v>Quản lý chi ngân sách nhà nước cho hoạt động khoa học và công nghệ tại tỉnh Phú Thọ</v>
          </cell>
          <cell r="P27" t="str">
            <v>PGS.TS. Phí Mạnh Hồng</v>
          </cell>
          <cell r="Q27" t="str">
            <v>Trường ĐH Kinh tế - ĐHQGHN</v>
          </cell>
          <cell r="R27" t="str">
            <v>PGS.TS. Nguyễn Trúc Lê</v>
          </cell>
          <cell r="S27" t="str">
            <v>PTDN</v>
          </cell>
          <cell r="T27" t="str">
            <v xml:space="preserve"> Trường ĐH Kinh tế, ĐHQG Hà Nội</v>
          </cell>
          <cell r="U27" t="str">
            <v>TS. Hoàng Khắc Lịch</v>
          </cell>
          <cell r="V27" t="str">
            <v>KTH</v>
          </cell>
          <cell r="W27" t="str">
            <v xml:space="preserve"> Trường ĐH Kinh tế, ĐHQG Hà Nội</v>
          </cell>
          <cell r="X27" t="str">
            <v>TS. Lê Đình Thăng</v>
          </cell>
          <cell r="Y27" t="str">
            <v>TCNH</v>
          </cell>
          <cell r="Z27" t="str">
            <v>Kiểm toán Nhà nước</v>
          </cell>
          <cell r="AA27" t="str">
            <v>TS. Lê Thị Hồng Điệp</v>
          </cell>
          <cell r="AB27" t="str">
            <v>KTCT</v>
          </cell>
          <cell r="AC27" t="str">
            <v xml:space="preserve"> Trường ĐH Kinh tế, ĐHQG Hà Nội</v>
          </cell>
          <cell r="AD27" t="str">
            <v>PGS.TS. Bùi Văn Huyền</v>
          </cell>
          <cell r="AE27" t="str">
            <v>Kinh tế</v>
          </cell>
          <cell r="AF27" t="str">
            <v>Học viện chính trị Quốc gia HCM</v>
          </cell>
          <cell r="AG27" t="str">
            <v>2052/QĐ-ĐHKT ngày 2/8/2018</v>
          </cell>
          <cell r="AH27" t="str">
            <v>2963/ĐHKT-QĐ ngày 3/10/2019</v>
          </cell>
          <cell r="AJ27" t="str">
            <v>1102 /QĐ-ĐHKT</v>
          </cell>
          <cell r="AK27" t="str">
            <v>ngày 9 tháng 4 năm 2021</v>
          </cell>
          <cell r="AR27" t="str">
            <v>0974903093</v>
          </cell>
          <cell r="AS27" t="str">
            <v>15h00</v>
          </cell>
          <cell r="AT27" t="str">
            <v>ngày 5 tháng 5 năm 2021</v>
          </cell>
          <cell r="AU27" t="str">
            <v>P.612, nhà E4, 144 Xuân Thủy, Cầu Giấy, HN</v>
          </cell>
          <cell r="AW27" t="str">
            <v>15h00 ngày 5 tháng 5 năm 2021</v>
          </cell>
          <cell r="AX27" t="str">
            <v>15h00 ngày 5 tháng 5 năm 2021, tại P.612, nhà E4, 144 Xuân Thủy, Cầu Giấy, HN</v>
          </cell>
          <cell r="AZ27" t="str">
            <v>ngày 9 tháng 4 năm 2021</v>
          </cell>
          <cell r="BA27">
            <v>1102</v>
          </cell>
          <cell r="BB27" t="str">
            <v>/QĐ-ĐHKT</v>
          </cell>
          <cell r="BC27" t="str">
            <v>1102 /QĐ-ĐHKT</v>
          </cell>
          <cell r="BD27" t="str">
            <v>1102 /QĐ-ĐHKT ngày 9 tháng 4 năm 2021</v>
          </cell>
        </row>
        <row r="28">
          <cell r="D28" t="str">
            <v>Nguyễn Thị Thu Hằng 21/07/1986</v>
          </cell>
          <cell r="E28" t="str">
            <v>Nguyễn Thị Thu Hằng</v>
          </cell>
          <cell r="F28" t="str">
            <v>21/07/1986</v>
          </cell>
          <cell r="G28" t="str">
            <v>Sơn La</v>
          </cell>
          <cell r="H28" t="str">
            <v>Nữ</v>
          </cell>
          <cell r="I28" t="str">
            <v>Kinh tế chính trị</v>
          </cell>
          <cell r="J28" t="str">
            <v>QH-2018-E</v>
          </cell>
          <cell r="K28" t="str">
            <v>Quản lý kinh tế</v>
          </cell>
          <cell r="L28" t="str">
            <v>8340410</v>
          </cell>
          <cell r="M28">
            <v>1</v>
          </cell>
          <cell r="N28" t="str">
            <v>Quản lý kinh tế</v>
          </cell>
          <cell r="O28" t="str">
            <v>Quản lý tín dụng tại Ngân hàng Đầu tư và Phát triển Việt Nam - Chi nhánh Sở giao dịch 1</v>
          </cell>
          <cell r="P28" t="str">
            <v>GS.TS Phan Huy Đường</v>
          </cell>
          <cell r="Q28" t="str">
            <v xml:space="preserve"> Trường ĐH Kinh tế, ĐHQG Hà Nội</v>
          </cell>
          <cell r="R28" t="str">
            <v>PGS.TS. Nguyễn Trúc Lê</v>
          </cell>
          <cell r="S28" t="str">
            <v>PTDN</v>
          </cell>
          <cell r="T28" t="str">
            <v xml:space="preserve"> Trường ĐH Kinh tế, ĐHQG Hà Nội</v>
          </cell>
          <cell r="U28" t="str">
            <v>TS. Lê Đình Thăng</v>
          </cell>
          <cell r="V28" t="str">
            <v>TCNH</v>
          </cell>
          <cell r="W28" t="str">
            <v>Kiểm toán Nhà nước</v>
          </cell>
          <cell r="X28" t="str">
            <v>PGS.TS. Bùi Văn Huyền</v>
          </cell>
          <cell r="Y28" t="str">
            <v>Kinh tế</v>
          </cell>
          <cell r="Z28" t="str">
            <v>Học viện chính trị Quốc gia HCM</v>
          </cell>
          <cell r="AA28" t="str">
            <v>TS. Lê Thị Hồng Điệp</v>
          </cell>
          <cell r="AB28" t="str">
            <v>KTCT</v>
          </cell>
          <cell r="AC28" t="str">
            <v xml:space="preserve"> Trường ĐH Kinh tế, ĐHQG Hà Nội</v>
          </cell>
          <cell r="AD28" t="str">
            <v>TS. Hoàng Khắc Lịch</v>
          </cell>
          <cell r="AE28" t="str">
            <v>KTH</v>
          </cell>
          <cell r="AF28" t="str">
            <v xml:space="preserve"> Trường ĐH Kinh tế, ĐHQG Hà Nội</v>
          </cell>
          <cell r="AG28" t="str">
            <v>3286/QĐ-ĐHKT ngày 7/12/2018</v>
          </cell>
          <cell r="AH28" t="str">
            <v>539/QĐ-ĐHKT ngày 19/03/2020</v>
          </cell>
          <cell r="AJ28" t="str">
            <v>1103 /QĐ-ĐHKT</v>
          </cell>
          <cell r="AK28" t="str">
            <v>ngày 9 tháng 4 năm 2021</v>
          </cell>
          <cell r="AR28" t="str">
            <v>0988858217</v>
          </cell>
          <cell r="AS28" t="str">
            <v>15h00</v>
          </cell>
          <cell r="AT28" t="str">
            <v>ngày 5 tháng 5 năm 2021</v>
          </cell>
          <cell r="AU28" t="str">
            <v>P.612, nhà E4, 144 Xuân Thủy, Cầu Giấy, HN</v>
          </cell>
          <cell r="AW28" t="str">
            <v>15h00 ngày 5 tháng 5 năm 2021</v>
          </cell>
          <cell r="AX28" t="str">
            <v>15h00 ngày 5 tháng 5 năm 2021, tại P.612, nhà E4, 144 Xuân Thủy, Cầu Giấy, HN</v>
          </cell>
          <cell r="AZ28" t="str">
            <v>ngày 9 tháng 4 năm 2021</v>
          </cell>
          <cell r="BA28">
            <v>1103</v>
          </cell>
          <cell r="BB28" t="str">
            <v>/QĐ-ĐHKT</v>
          </cell>
          <cell r="BC28" t="str">
            <v>1103 /QĐ-ĐHKT</v>
          </cell>
          <cell r="BD28" t="str">
            <v>1103 /QĐ-ĐHKT ngày 9 tháng 4 năm 2021</v>
          </cell>
        </row>
        <row r="29">
          <cell r="D29" t="str">
            <v>Phạm Thị Hương 20/03/1988</v>
          </cell>
          <cell r="E29" t="str">
            <v>Phạm Thị Hương</v>
          </cell>
          <cell r="F29" t="str">
            <v>20/03/1988</v>
          </cell>
          <cell r="G29" t="str">
            <v>Quảng Ninh</v>
          </cell>
          <cell r="H29" t="str">
            <v>Nữ</v>
          </cell>
          <cell r="I29" t="str">
            <v>Kinh tế chính trị</v>
          </cell>
          <cell r="J29" t="str">
            <v>QH-2018-E</v>
          </cell>
          <cell r="K29" t="str">
            <v>Quản lý kinh tế</v>
          </cell>
          <cell r="L29" t="str">
            <v>8340410</v>
          </cell>
          <cell r="M29">
            <v>1</v>
          </cell>
          <cell r="N29" t="str">
            <v>Quản lý kinh tế</v>
          </cell>
          <cell r="O29" t="str">
            <v>Quản lý tài chính ở Công ty Than Mạo Khê</v>
          </cell>
          <cell r="P29" t="str">
            <v>PGS.TS Phạm Văn Dũng</v>
          </cell>
          <cell r="Q29" t="str">
            <v xml:space="preserve"> Trường ĐH Kinh tế, ĐHQG Hà Nội</v>
          </cell>
          <cell r="R29" t="str">
            <v>PGS.TS. Nguyễn Trúc Lê</v>
          </cell>
          <cell r="S29" t="str">
            <v>PTDN</v>
          </cell>
          <cell r="T29" t="str">
            <v xml:space="preserve"> Trường ĐH Kinh tế, ĐHQG Hà Nội</v>
          </cell>
          <cell r="U29" t="str">
            <v>PGS.TS. Bùi Văn Huyền</v>
          </cell>
          <cell r="V29" t="str">
            <v>Kinh tế</v>
          </cell>
          <cell r="W29" t="str">
            <v>Học viện chính trị Quốc gia HCM</v>
          </cell>
          <cell r="X29" t="str">
            <v>TS. Hoàng Khắc Lịch</v>
          </cell>
          <cell r="Y29" t="str">
            <v>KTH</v>
          </cell>
          <cell r="Z29" t="str">
            <v xml:space="preserve"> Trường ĐH Kinh tế, ĐHQG Hà Nội</v>
          </cell>
          <cell r="AA29" t="str">
            <v>TS. Lê Thị Hồng Điệp</v>
          </cell>
          <cell r="AB29" t="str">
            <v>KTCT</v>
          </cell>
          <cell r="AC29" t="str">
            <v xml:space="preserve"> Trường ĐH Kinh tế, ĐHQG Hà Nội</v>
          </cell>
          <cell r="AD29" t="str">
            <v>TS. Lê Đình Thăng</v>
          </cell>
          <cell r="AE29" t="str">
            <v>TCNH</v>
          </cell>
          <cell r="AF29" t="str">
            <v>Kiểm toán Nhà nước</v>
          </cell>
          <cell r="AG29" t="str">
            <v>3286/QĐ-ĐHKT ngày 7/12/2018</v>
          </cell>
          <cell r="AH29" t="str">
            <v>548/QĐ-ĐHKT ngày 19/03/2020</v>
          </cell>
          <cell r="AJ29" t="str">
            <v>1104 /QĐ-ĐHKT</v>
          </cell>
          <cell r="AK29" t="str">
            <v>ngày 9 tháng 4 năm 2021</v>
          </cell>
          <cell r="AR29" t="str">
            <v>0974997988</v>
          </cell>
          <cell r="AS29" t="str">
            <v>15h00</v>
          </cell>
          <cell r="AT29" t="str">
            <v>ngày 5 tháng 5 năm 2021</v>
          </cell>
          <cell r="AU29" t="str">
            <v>P.612, nhà E4, 144 Xuân Thủy, Cầu Giấy, HN</v>
          </cell>
          <cell r="AW29" t="str">
            <v>15h00 ngày 5 tháng 5 năm 2021</v>
          </cell>
          <cell r="AX29" t="str">
            <v>15h00 ngày 5 tháng 5 năm 2021, tại P.612, nhà E4, 144 Xuân Thủy, Cầu Giấy, HN</v>
          </cell>
          <cell r="AZ29" t="str">
            <v>ngày 9 tháng 4 năm 2021</v>
          </cell>
          <cell r="BA29">
            <v>1104</v>
          </cell>
          <cell r="BB29" t="str">
            <v>/QĐ-ĐHKT</v>
          </cell>
          <cell r="BC29" t="str">
            <v>1104 /QĐ-ĐHKT</v>
          </cell>
          <cell r="BD29" t="str">
            <v>1104 /QĐ-ĐHKT ngày 9 tháng 4 năm 2021</v>
          </cell>
        </row>
        <row r="30">
          <cell r="D30" t="str">
            <v>Nguyễn Hữu Dũng 14/02/1987</v>
          </cell>
          <cell r="E30" t="str">
            <v>Nguyễn Hữu Dũng</v>
          </cell>
          <cell r="F30" t="str">
            <v>14/02/1987</v>
          </cell>
          <cell r="G30" t="str">
            <v>Hà Nội</v>
          </cell>
          <cell r="H30" t="str">
            <v>Nam</v>
          </cell>
          <cell r="I30" t="str">
            <v>Kinh tế chính trị</v>
          </cell>
          <cell r="J30" t="str">
            <v>QH-2018-E</v>
          </cell>
          <cell r="K30" t="str">
            <v>Quản lý kinh tế</v>
          </cell>
          <cell r="L30" t="str">
            <v>8340410</v>
          </cell>
          <cell r="M30">
            <v>2</v>
          </cell>
          <cell r="N30" t="str">
            <v>Quản lý kinh tế</v>
          </cell>
          <cell r="O30" t="str">
            <v>Quản lý nhân lực tại Công ty TNHH ô tô Nisun</v>
          </cell>
          <cell r="P30" t="str">
            <v>TS. Trần Đức Vui</v>
          </cell>
          <cell r="Q30" t="str">
            <v>Trường ĐH Kinh tế - ĐHQGHN</v>
          </cell>
          <cell r="R30" t="str">
            <v>PGS.TS. Trần Đức Hiệp</v>
          </cell>
          <cell r="S30" t="str">
            <v>KTCT</v>
          </cell>
          <cell r="T30" t="str">
            <v xml:space="preserve"> Trường ĐH Kinh tế, ĐHQG Hà Nội</v>
          </cell>
          <cell r="U30" t="str">
            <v>PGS.TS. Phan Duy Minh</v>
          </cell>
          <cell r="V30" t="str">
            <v>TCNH</v>
          </cell>
          <cell r="W30" t="str">
            <v>Kiểm toán Nhà nước</v>
          </cell>
          <cell r="X30" t="str">
            <v>TS. Đàm Sơn Toại</v>
          </cell>
          <cell r="Y30" t="str">
            <v>Kinh tế</v>
          </cell>
          <cell r="Z30" t="str">
            <v>Trường ĐH Kinh tế Quốc dân</v>
          </cell>
          <cell r="AA30" t="str">
            <v>TS. Nguyễn Thùy Anh</v>
          </cell>
          <cell r="AB30" t="str">
            <v>NCQT</v>
          </cell>
          <cell r="AC30" t="str">
            <v xml:space="preserve"> Trường ĐH Kinh tế, ĐHQG Hà Nội</v>
          </cell>
          <cell r="AD30" t="str">
            <v>PGS.TS. Nguyễn Thị Thu Hoài</v>
          </cell>
          <cell r="AE30" t="str">
            <v>KTCT</v>
          </cell>
          <cell r="AF30" t="str">
            <v xml:space="preserve"> Trường ĐH Kinh tế, ĐHQG Hà Nội</v>
          </cell>
          <cell r="AG30" t="str">
            <v>2052/QĐ-ĐHKT ngày 2/8/2018</v>
          </cell>
          <cell r="AH30" t="str">
            <v>2964/ĐHKT-QĐ ngày 3/10/2019</v>
          </cell>
          <cell r="AJ30" t="str">
            <v>1105 /QĐ-ĐHKT</v>
          </cell>
          <cell r="AK30" t="str">
            <v>ngày 9 tháng 4 năm 2021</v>
          </cell>
          <cell r="AR30" t="str">
            <v>0989375046</v>
          </cell>
          <cell r="AS30" t="str">
            <v>14h00</v>
          </cell>
          <cell r="AT30" t="str">
            <v>ngày 20 tháng 4 năm 2021</v>
          </cell>
          <cell r="AU30" t="str">
            <v>P.509, nhà E4, 144 Xuân Thủy, Cầu Giấy, HN</v>
          </cell>
          <cell r="AW30" t="str">
            <v>14h00 ngày 20 tháng 4 năm 2021</v>
          </cell>
          <cell r="AX30" t="str">
            <v>14h00 ngày 20 tháng 4 năm 2021, tại P.509, nhà E4, 144 Xuân Thủy, Cầu Giấy, HN</v>
          </cell>
          <cell r="AZ30" t="str">
            <v>ngày 9 tháng 4 năm 2021</v>
          </cell>
          <cell r="BA30">
            <v>1105</v>
          </cell>
          <cell r="BB30" t="str">
            <v>/QĐ-ĐHKT</v>
          </cell>
          <cell r="BC30" t="str">
            <v>1105 /QĐ-ĐHKT</v>
          </cell>
          <cell r="BD30" t="str">
            <v>1105 /QĐ-ĐHKT ngày 9 tháng 4 năm 2021</v>
          </cell>
        </row>
        <row r="31">
          <cell r="D31" t="str">
            <v>Phạm Mạnh Hưng 27/05/1990</v>
          </cell>
          <cell r="E31" t="str">
            <v>Phạm Mạnh Hưng</v>
          </cell>
          <cell r="F31" t="str">
            <v>27/05/1990</v>
          </cell>
          <cell r="G31" t="str">
            <v>Hà Nội</v>
          </cell>
          <cell r="H31" t="str">
            <v>Nam</v>
          </cell>
          <cell r="I31" t="str">
            <v>Kinh tế chính trị</v>
          </cell>
          <cell r="J31" t="str">
            <v>QH-2018-E</v>
          </cell>
          <cell r="K31" t="str">
            <v>Quản lý kinh tế</v>
          </cell>
          <cell r="L31" t="str">
            <v>8340410</v>
          </cell>
          <cell r="M31">
            <v>2</v>
          </cell>
          <cell r="N31" t="str">
            <v>Quản lý kinh tế</v>
          </cell>
          <cell r="O31" t="str">
            <v>Quản lý tín dụng khách hàng cá nhân tại Ngân hàng Thương mại cổ phần Á Châu - Phòng giao dịch Hà Đông</v>
          </cell>
          <cell r="P31" t="str">
            <v>TS. Hoàng Khắc Lịch</v>
          </cell>
          <cell r="Q31" t="str">
            <v xml:space="preserve"> Trường ĐH Kinh tế, ĐHQG Hà Nội</v>
          </cell>
          <cell r="R31" t="str">
            <v>PGS.TS. Trần Đức Hiệp</v>
          </cell>
          <cell r="S31" t="str">
            <v>KTCT</v>
          </cell>
          <cell r="T31" t="str">
            <v xml:space="preserve"> Trường ĐH Kinh tế, ĐHQG Hà Nội</v>
          </cell>
          <cell r="U31" t="str">
            <v>PGS.TS. Nguyễn Thị Thu Hoài</v>
          </cell>
          <cell r="V31" t="str">
            <v>KTCT</v>
          </cell>
          <cell r="W31" t="str">
            <v xml:space="preserve"> Trường ĐH Kinh tế, ĐHQG Hà Nội</v>
          </cell>
          <cell r="X31" t="str">
            <v>TS. Đàm Sơn Toại</v>
          </cell>
          <cell r="Y31" t="str">
            <v>Kinh tế</v>
          </cell>
          <cell r="Z31" t="str">
            <v>Trường ĐH Kinh tế Quốc dân</v>
          </cell>
          <cell r="AA31" t="str">
            <v>TS. Nguyễn Thùy Anh</v>
          </cell>
          <cell r="AB31" t="str">
            <v>NCQT</v>
          </cell>
          <cell r="AC31" t="str">
            <v xml:space="preserve"> Trường ĐH Kinh tế, ĐHQG Hà Nội</v>
          </cell>
          <cell r="AD31" t="str">
            <v>PGS.TS. Phan Duy Minh</v>
          </cell>
          <cell r="AE31" t="str">
            <v>TCNH</v>
          </cell>
          <cell r="AF31" t="str">
            <v>Kiểm toán Nhà nước</v>
          </cell>
          <cell r="AG31" t="str">
            <v>3286/QĐ-ĐHKT ngày 7/12/2018</v>
          </cell>
          <cell r="AH31" t="str">
            <v>775/QĐ-ĐHKT ngày 31/3/2020</v>
          </cell>
          <cell r="AJ31" t="str">
            <v>1106 /QĐ-ĐHKT</v>
          </cell>
          <cell r="AK31" t="str">
            <v>ngày 9 tháng 4 năm 2021</v>
          </cell>
          <cell r="AR31" t="str">
            <v>0948498488</v>
          </cell>
          <cell r="AS31" t="str">
            <v>14h00</v>
          </cell>
          <cell r="AT31" t="str">
            <v>ngày 20 tháng 4 năm 2021</v>
          </cell>
          <cell r="AU31" t="str">
            <v>P.509, nhà E4, 144 Xuân Thủy, Cầu Giấy, HN</v>
          </cell>
          <cell r="AW31" t="str">
            <v>14h00 ngày 20 tháng 4 năm 2021</v>
          </cell>
          <cell r="AX31" t="str">
            <v>14h00 ngày 20 tháng 4 năm 2021, tại P.509, nhà E4, 144 Xuân Thủy, Cầu Giấy, HN</v>
          </cell>
          <cell r="AZ31" t="str">
            <v>ngày 9 tháng 4 năm 2021</v>
          </cell>
          <cell r="BA31">
            <v>1106</v>
          </cell>
          <cell r="BB31" t="str">
            <v>/QĐ-ĐHKT</v>
          </cell>
          <cell r="BC31" t="str">
            <v>1106 /QĐ-ĐHKT</v>
          </cell>
          <cell r="BD31" t="str">
            <v>1106 /QĐ-ĐHKT ngày 9 tháng 4 năm 2021</v>
          </cell>
        </row>
        <row r="32">
          <cell r="D32" t="str">
            <v>Đào Phương Anh 11/08/1994</v>
          </cell>
          <cell r="E32" t="str">
            <v>Đào Phương Anh</v>
          </cell>
          <cell r="F32" t="str">
            <v>11/08/1994</v>
          </cell>
          <cell r="G32" t="str">
            <v>Phú Thọ</v>
          </cell>
          <cell r="H32" t="str">
            <v>Nữ</v>
          </cell>
          <cell r="I32" t="str">
            <v>Kinh tế chính trị</v>
          </cell>
          <cell r="J32" t="str">
            <v>QH-2018-E</v>
          </cell>
          <cell r="K32" t="str">
            <v>Quản lý kinh tế</v>
          </cell>
          <cell r="L32" t="str">
            <v>8340410</v>
          </cell>
          <cell r="M32">
            <v>2</v>
          </cell>
          <cell r="N32" t="str">
            <v>Quản lý kinh tế</v>
          </cell>
          <cell r="O32" t="str">
            <v xml:space="preserve">Quản lý tài chính tại Công ty cổ phần thiết bị và hóa chất Thăng Long </v>
          </cell>
          <cell r="P32" t="str">
            <v>TS. Nguyễn Thị Hương Lan</v>
          </cell>
          <cell r="Q32" t="str">
            <v xml:space="preserve"> Trường ĐH Kinh tế, ĐHQG Hà Nội</v>
          </cell>
          <cell r="R32" t="str">
            <v>PGS.TS. Trần Đức Hiệp</v>
          </cell>
          <cell r="S32" t="str">
            <v>KTCT</v>
          </cell>
          <cell r="T32" t="str">
            <v xml:space="preserve"> Trường ĐH Kinh tế, ĐHQG Hà Nội</v>
          </cell>
          <cell r="U32" t="str">
            <v>TS. Đàm Sơn Toại</v>
          </cell>
          <cell r="V32" t="str">
            <v>Kinh tế</v>
          </cell>
          <cell r="W32" t="str">
            <v>Trường ĐH Kinh tế Quốc dân</v>
          </cell>
          <cell r="X32" t="str">
            <v>PGS.TS. Phan Duy Minh</v>
          </cell>
          <cell r="Y32" t="str">
            <v>TCNH</v>
          </cell>
          <cell r="Z32" t="str">
            <v>Kiểm toán Nhà nước</v>
          </cell>
          <cell r="AA32" t="str">
            <v>TS. Nguyễn Thùy Anh</v>
          </cell>
          <cell r="AB32" t="str">
            <v>NCQT</v>
          </cell>
          <cell r="AC32" t="str">
            <v xml:space="preserve"> Trường ĐH Kinh tế, ĐHQG Hà Nội</v>
          </cell>
          <cell r="AD32" t="str">
            <v>PGS.TS. Nguyễn Thị Thu Hoài</v>
          </cell>
          <cell r="AE32" t="str">
            <v>KTCT</v>
          </cell>
          <cell r="AF32" t="str">
            <v xml:space="preserve"> Trường ĐH Kinh tế, ĐHQG Hà Nội</v>
          </cell>
          <cell r="AG32" t="str">
            <v>3286/QĐ-ĐHKT ngày 7/12/2018</v>
          </cell>
          <cell r="AH32" t="str">
            <v>523/QĐ-ĐHKT ngày 19/03/2020</v>
          </cell>
          <cell r="AJ32" t="str">
            <v>1107 /QĐ-ĐHKT</v>
          </cell>
          <cell r="AK32" t="str">
            <v>ngày 9 tháng 4 năm 2021</v>
          </cell>
          <cell r="AR32" t="str">
            <v>0963505111</v>
          </cell>
          <cell r="AS32" t="str">
            <v>14h00</v>
          </cell>
          <cell r="AT32" t="str">
            <v>ngày 20 tháng 4 năm 2021</v>
          </cell>
          <cell r="AU32" t="str">
            <v>P.509, nhà E4, 144 Xuân Thủy, Cầu Giấy, HN</v>
          </cell>
          <cell r="AW32" t="str">
            <v>14h00 ngày 20 tháng 4 năm 2021</v>
          </cell>
          <cell r="AX32" t="str">
            <v>14h00 ngày 20 tháng 4 năm 2021, tại P.509, nhà E4, 144 Xuân Thủy, Cầu Giấy, HN</v>
          </cell>
          <cell r="AZ32" t="str">
            <v>ngày 9 tháng 4 năm 2021</v>
          </cell>
          <cell r="BA32">
            <v>1107</v>
          </cell>
          <cell r="BB32" t="str">
            <v>/QĐ-ĐHKT</v>
          </cell>
          <cell r="BC32" t="str">
            <v>1107 /QĐ-ĐHKT</v>
          </cell>
          <cell r="BD32" t="str">
            <v>1107 /QĐ-ĐHKT ngày 9 tháng 4 năm 2021</v>
          </cell>
        </row>
        <row r="33">
          <cell r="D33" t="str">
            <v>Phạm Hồng Sơn 25/08/1991</v>
          </cell>
          <cell r="E33" t="str">
            <v>Phạm Hồng Sơn</v>
          </cell>
          <cell r="F33" t="str">
            <v>25/08/1991</v>
          </cell>
          <cell r="G33" t="str">
            <v>Hà Nội</v>
          </cell>
          <cell r="H33" t="str">
            <v>Nam</v>
          </cell>
          <cell r="I33" t="str">
            <v>Kinh tế chính trị</v>
          </cell>
          <cell r="J33" t="str">
            <v>QH-2018-E</v>
          </cell>
          <cell r="K33" t="str">
            <v>Quản lý kinh tế</v>
          </cell>
          <cell r="L33" t="str">
            <v>8340410</v>
          </cell>
          <cell r="M33">
            <v>2</v>
          </cell>
          <cell r="N33" t="str">
            <v>Quản lý kinh tế</v>
          </cell>
          <cell r="O33" t="str">
            <v>Tái cơ cấu ngân hàng nông nghiệp và phát triển nông thôn Việt Nam</v>
          </cell>
          <cell r="P33" t="str">
            <v>TS. Nguyễn Thị Lan Hương</v>
          </cell>
          <cell r="Q33" t="str">
            <v xml:space="preserve"> Trường ĐH Kinh tế, ĐHQG Hà Nội</v>
          </cell>
          <cell r="R33" t="str">
            <v>PGS.TS. Trần Đức Hiệp</v>
          </cell>
          <cell r="S33" t="str">
            <v>KTCT</v>
          </cell>
          <cell r="T33" t="str">
            <v xml:space="preserve"> Trường ĐH Kinh tế, ĐHQG Hà Nội</v>
          </cell>
          <cell r="U33" t="str">
            <v>PGS.TS. Phan Duy Minh</v>
          </cell>
          <cell r="V33" t="str">
            <v>TCNH</v>
          </cell>
          <cell r="W33" t="str">
            <v>Kiểm toán Nhà nước</v>
          </cell>
          <cell r="X33" t="str">
            <v>PGS.TS. Nguyễn Thị Thu Hoài</v>
          </cell>
          <cell r="Y33" t="str">
            <v>KTCT</v>
          </cell>
          <cell r="Z33" t="str">
            <v xml:space="preserve"> Trường ĐH Kinh tế, ĐHQG Hà Nội</v>
          </cell>
          <cell r="AA33" t="str">
            <v>TS. Nguyễn Thùy Anh</v>
          </cell>
          <cell r="AB33" t="str">
            <v>NCQT</v>
          </cell>
          <cell r="AC33" t="str">
            <v xml:space="preserve"> Trường ĐH Kinh tế, ĐHQG Hà Nội</v>
          </cell>
          <cell r="AD33" t="str">
            <v>TS. Đàm Sơn Toại</v>
          </cell>
          <cell r="AE33" t="str">
            <v>Kinh tế</v>
          </cell>
          <cell r="AF33" t="str">
            <v>Trường ĐH Kinh tế Quốc dân</v>
          </cell>
          <cell r="AG33" t="str">
            <v>218/QĐ-ĐHKT ngày 10/01/2019 </v>
          </cell>
          <cell r="AH33" t="str">
            <v>575/QĐ-ĐHKT ngày 19/03/2020</v>
          </cell>
          <cell r="AJ33" t="str">
            <v>1108 /QĐ-ĐHKT</v>
          </cell>
          <cell r="AK33" t="str">
            <v>ngày 9 tháng 4 năm 2021</v>
          </cell>
          <cell r="AR33" t="str">
            <v>0986598686</v>
          </cell>
          <cell r="AS33" t="str">
            <v>14h00</v>
          </cell>
          <cell r="AT33" t="str">
            <v>ngày 20 tháng 4 năm 2021</v>
          </cell>
          <cell r="AU33" t="str">
            <v>P.509, nhà E4, 144 Xuân Thủy, Cầu Giấy, HN</v>
          </cell>
          <cell r="AW33" t="str">
            <v>14h00 ngày 20 tháng 4 năm 2021</v>
          </cell>
          <cell r="AX33" t="str">
            <v>14h00 ngày 20 tháng 4 năm 2021, tại P.509, nhà E4, 144 Xuân Thủy, Cầu Giấy, HN</v>
          </cell>
          <cell r="AZ33" t="str">
            <v>ngày 9 tháng 4 năm 2021</v>
          </cell>
          <cell r="BA33">
            <v>1108</v>
          </cell>
          <cell r="BB33" t="str">
            <v>/QĐ-ĐHKT</v>
          </cell>
          <cell r="BC33" t="str">
            <v>1108 /QĐ-ĐHKT</v>
          </cell>
          <cell r="BD33" t="str">
            <v>1108 /QĐ-ĐHKT ngày 9 tháng 4 năm 2021</v>
          </cell>
        </row>
        <row r="34">
          <cell r="D34" t="str">
            <v>Lê Thị Thanh Giang 10/09/1984</v>
          </cell>
          <cell r="E34" t="str">
            <v>Lê Thị Thanh Giang</v>
          </cell>
          <cell r="F34" t="str">
            <v>10/09/1984</v>
          </cell>
          <cell r="G34" t="str">
            <v>Hà Nội</v>
          </cell>
          <cell r="H34" t="str">
            <v>Nữ</v>
          </cell>
          <cell r="I34" t="str">
            <v>Kinh tế chính trị</v>
          </cell>
          <cell r="J34" t="str">
            <v>QH-2018-E</v>
          </cell>
          <cell r="K34" t="str">
            <v>Quản lý kinh tế</v>
          </cell>
          <cell r="L34" t="str">
            <v>8340410</v>
          </cell>
          <cell r="M34">
            <v>2</v>
          </cell>
          <cell r="N34" t="str">
            <v>Quản lý kinh tế</v>
          </cell>
          <cell r="O34" t="str">
            <v xml:space="preserve">Quản lý nhà nước về thanh toán trong Thương mại điện tử ở Việt Nam </v>
          </cell>
          <cell r="P34" t="str">
            <v>PGS.TS Đào Văn Hùng</v>
          </cell>
          <cell r="Q34" t="str">
            <v>Học viện Chính sách và Phát triển</v>
          </cell>
          <cell r="R34" t="str">
            <v>PGS.TS. Trần Đức Hiệp</v>
          </cell>
          <cell r="S34" t="str">
            <v>KTCT</v>
          </cell>
          <cell r="T34" t="str">
            <v xml:space="preserve"> Trường ĐH Kinh tế, ĐHQG Hà Nội</v>
          </cell>
          <cell r="U34" t="str">
            <v>PGS.TS. Nguyễn Thị Thu Hoài</v>
          </cell>
          <cell r="V34" t="str">
            <v>KTCT</v>
          </cell>
          <cell r="W34" t="str">
            <v xml:space="preserve"> Trường ĐH Kinh tế, ĐHQG Hà Nội</v>
          </cell>
          <cell r="X34" t="str">
            <v>PGS.TS. Phan Duy Minh</v>
          </cell>
          <cell r="Y34" t="str">
            <v>TCNH</v>
          </cell>
          <cell r="Z34" t="str">
            <v>Kiểm toán Nhà nước</v>
          </cell>
          <cell r="AA34" t="str">
            <v>TS. Nguyễn Thùy Anh</v>
          </cell>
          <cell r="AB34" t="str">
            <v>NCQT</v>
          </cell>
          <cell r="AC34" t="str">
            <v xml:space="preserve"> Trường ĐH Kinh tế, ĐHQG Hà Nội</v>
          </cell>
          <cell r="AD34" t="str">
            <v>TS. Đàm Sơn Toại</v>
          </cell>
          <cell r="AE34" t="str">
            <v>Kinh tế</v>
          </cell>
          <cell r="AF34" t="str">
            <v>Trường ĐH Kinh tế Quốc dân</v>
          </cell>
          <cell r="AG34" t="str">
            <v>3286/QĐ-ĐHKT ngày 7/12/2018</v>
          </cell>
          <cell r="AH34" t="str">
            <v>535/QĐ-ĐHKT ngày 19/03/2020</v>
          </cell>
          <cell r="AJ34" t="str">
            <v>1109 /QĐ-ĐHKT</v>
          </cell>
          <cell r="AK34" t="str">
            <v>ngày 9 tháng 4 năm 2021</v>
          </cell>
          <cell r="AR34" t="str">
            <v>0915533998</v>
          </cell>
          <cell r="AS34" t="str">
            <v>14h00</v>
          </cell>
          <cell r="AT34" t="str">
            <v>ngày 20 tháng 4 năm 2021</v>
          </cell>
          <cell r="AU34" t="str">
            <v>P.509, nhà E4, 144 Xuân Thủy, Cầu Giấy, HN</v>
          </cell>
          <cell r="AW34" t="str">
            <v>14h00 ngày 20 tháng 4 năm 2021</v>
          </cell>
          <cell r="AX34" t="str">
            <v>14h00 ngày 20 tháng 4 năm 2021, tại P.509, nhà E4, 144 Xuân Thủy, Cầu Giấy, HN</v>
          </cell>
          <cell r="AZ34" t="str">
            <v>ngày 9 tháng 4 năm 2021</v>
          </cell>
          <cell r="BA34">
            <v>1109</v>
          </cell>
          <cell r="BB34" t="str">
            <v>/QĐ-ĐHKT</v>
          </cell>
          <cell r="BC34" t="str">
            <v>1109 /QĐ-ĐHKT</v>
          </cell>
          <cell r="BD34" t="str">
            <v>1109 /QĐ-ĐHKT ngày 9 tháng 4 năm 2021</v>
          </cell>
        </row>
        <row r="35">
          <cell r="D35" t="str">
            <v>Tống Việt Phong 18/09/1984</v>
          </cell>
          <cell r="E35" t="str">
            <v>Tống Việt Phong</v>
          </cell>
          <cell r="F35" t="str">
            <v>18/09/1984</v>
          </cell>
          <cell r="G35" t="str">
            <v>Hà Nội</v>
          </cell>
          <cell r="H35" t="str">
            <v>Nam</v>
          </cell>
          <cell r="I35" t="str">
            <v>Kinh tế chính trị</v>
          </cell>
          <cell r="J35" t="str">
            <v>QH-2018-E</v>
          </cell>
          <cell r="K35" t="str">
            <v>Quản lý kinh tế</v>
          </cell>
          <cell r="L35" t="str">
            <v>8340410</v>
          </cell>
          <cell r="M35">
            <v>3</v>
          </cell>
          <cell r="N35" t="str">
            <v>Quản lý kinh tế</v>
          </cell>
          <cell r="O35" t="str">
            <v xml:space="preserve">Quản lý nhân lực tại Viettel Hà Nội </v>
          </cell>
          <cell r="P35" t="str">
            <v>TS. Đỗ Anh Đức</v>
          </cell>
          <cell r="Q35" t="str">
            <v>Trường Đại học Kinh tế, ĐHQGHN</v>
          </cell>
          <cell r="R35" t="str">
            <v>PGS.TS. Phạm Văn Dũng</v>
          </cell>
          <cell r="S35" t="str">
            <v>KTCT</v>
          </cell>
          <cell r="T35" t="str">
            <v xml:space="preserve"> Trường ĐH Kinh tế, ĐHQG Hà Nội</v>
          </cell>
          <cell r="U35" t="str">
            <v>TS. Lê Kim Sa</v>
          </cell>
          <cell r="V35" t="str">
            <v>KTTG</v>
          </cell>
          <cell r="W35" t="str">
            <v>Tạp chí Kinh tế Châu Á - Thái Bình Dương</v>
          </cell>
          <cell r="X35" t="str">
            <v>PGS.TS. Đặng Thị Phương Hoa</v>
          </cell>
          <cell r="Y35" t="str">
            <v>KTPT &amp; KTQT</v>
          </cell>
          <cell r="Z35" t="str">
            <v>Viện Kinh tế Việt Nam</v>
          </cell>
          <cell r="AA35" t="str">
            <v>TS. Nguyễn Thị Hương Lan</v>
          </cell>
          <cell r="AB35" t="str">
            <v>Kinh tế</v>
          </cell>
          <cell r="AC35" t="str">
            <v>Trường ĐH Kinh tế, ĐHQG Hà Nội</v>
          </cell>
          <cell r="AD35" t="str">
            <v>PGS.TS. Phạm Thị Hồng Điệp</v>
          </cell>
          <cell r="AE35" t="str">
            <v>KTCT</v>
          </cell>
          <cell r="AF35" t="str">
            <v xml:space="preserve"> Trường ĐH Kinh tế, ĐHQG Hà Nội</v>
          </cell>
          <cell r="AG35" t="str">
            <v>2052/QĐ-ĐHKT ngày 2/8/2018</v>
          </cell>
          <cell r="AH35" t="str">
            <v>3166/QĐ-ĐHKT ngày 22/10/2019</v>
          </cell>
          <cell r="AJ35" t="str">
            <v>1110 /QĐ-ĐHKT</v>
          </cell>
          <cell r="AK35" t="str">
            <v>ngày 9 tháng 4 năm 2021</v>
          </cell>
          <cell r="AR35" t="str">
            <v>0965888555</v>
          </cell>
          <cell r="AS35" t="str">
            <v>8h00</v>
          </cell>
          <cell r="AT35" t="str">
            <v>ngày 23 tháng 4 năm 2021</v>
          </cell>
          <cell r="AU35" t="str">
            <v>P.305, nhà E4, 144 Xuân Thủy, Cầu Giấy, HN</v>
          </cell>
          <cell r="AW35" t="str">
            <v>8h00 ngày 23 tháng 4 năm 2021</v>
          </cell>
          <cell r="AX35" t="str">
            <v>8h00 ngày 23 tháng 4 năm 2021, tại P.305, nhà E4, 144 Xuân Thủy, Cầu Giấy, HN</v>
          </cell>
          <cell r="AZ35" t="str">
            <v>ngày 9 tháng 4 năm 2021</v>
          </cell>
          <cell r="BA35">
            <v>1110</v>
          </cell>
          <cell r="BB35" t="str">
            <v>/QĐ-ĐHKT</v>
          </cell>
          <cell r="BC35" t="str">
            <v>1110 /QĐ-ĐHKT</v>
          </cell>
          <cell r="BD35" t="str">
            <v>1110 /QĐ-ĐHKT ngày 9 tháng 4 năm 2021</v>
          </cell>
        </row>
        <row r="36">
          <cell r="D36" t="str">
            <v>Nguyễn Đại Phong 07/06/1990</v>
          </cell>
          <cell r="E36" t="str">
            <v>Nguyễn Đại Phong</v>
          </cell>
          <cell r="F36" t="str">
            <v>07/06/1990</v>
          </cell>
          <cell r="G36" t="str">
            <v>Hải Phòng</v>
          </cell>
          <cell r="H36" t="str">
            <v>Nam</v>
          </cell>
          <cell r="I36" t="str">
            <v>Kinh tế chính trị</v>
          </cell>
          <cell r="J36" t="str">
            <v>QH-2018-E</v>
          </cell>
          <cell r="K36" t="str">
            <v>Quản lý kinh tế</v>
          </cell>
          <cell r="L36" t="str">
            <v>8340410</v>
          </cell>
          <cell r="M36">
            <v>3</v>
          </cell>
          <cell r="N36" t="str">
            <v>Quản lý kinh tế</v>
          </cell>
          <cell r="O36" t="str">
            <v xml:space="preserve">Phát triển sản phẩm ô tô tại Công ty sản xuất và kinh doanh Vinfast </v>
          </cell>
          <cell r="P36" t="str">
            <v>PGS.TS. Đinh Văn Thông</v>
          </cell>
          <cell r="Q36" t="str">
            <v xml:space="preserve"> Trường ĐH Kinh tế, ĐHQG Hà Nội</v>
          </cell>
          <cell r="R36" t="str">
            <v>PGS.TS. Phạm Văn Dũng</v>
          </cell>
          <cell r="S36" t="str">
            <v>KTCT</v>
          </cell>
          <cell r="T36" t="str">
            <v xml:space="preserve"> Trường ĐH Kinh tế, ĐHQG Hà Nội</v>
          </cell>
          <cell r="U36" t="str">
            <v>PGS.TS. Phạm Thị Hồng Điệp</v>
          </cell>
          <cell r="V36" t="str">
            <v>KTCT</v>
          </cell>
          <cell r="W36" t="str">
            <v xml:space="preserve"> Trường ĐH Kinh tế, ĐHQG Hà Nội</v>
          </cell>
          <cell r="X36" t="str">
            <v>PGS.TS. Đặng Thị Phương Hoa</v>
          </cell>
          <cell r="Y36" t="str">
            <v>KTPT &amp; KTQT</v>
          </cell>
          <cell r="Z36" t="str">
            <v>Viện Kinh tế Việt Nam</v>
          </cell>
          <cell r="AA36" t="str">
            <v>TS. Nguyễn Thị Hương Lan</v>
          </cell>
          <cell r="AB36" t="str">
            <v>Kinh tế</v>
          </cell>
          <cell r="AC36" t="str">
            <v>Trường ĐH Kinh tế, ĐHQG Hà Nội</v>
          </cell>
          <cell r="AD36" t="str">
            <v>TS. Lê Kim Sa</v>
          </cell>
          <cell r="AE36" t="str">
            <v>KTTG</v>
          </cell>
          <cell r="AF36" t="str">
            <v>Tạp chí Kinh tế Châu Á - Thái Bình Dương</v>
          </cell>
          <cell r="AG36" t="str">
            <v>3286/QĐ-ĐHKT ngày 7/12/2018</v>
          </cell>
          <cell r="AH36" t="str">
            <v>564/QĐ-ĐHKT ngày 19/03/2020</v>
          </cell>
          <cell r="AJ36" t="str">
            <v>1111 /QĐ-ĐHKT</v>
          </cell>
          <cell r="AK36" t="str">
            <v>ngày 9 tháng 4 năm 2021</v>
          </cell>
          <cell r="AR36" t="str">
            <v>0768368698</v>
          </cell>
          <cell r="AS36" t="str">
            <v>8h00</v>
          </cell>
          <cell r="AT36" t="str">
            <v>ngày 23 tháng 4 năm 2021</v>
          </cell>
          <cell r="AU36" t="str">
            <v>P.305, nhà E4, 144 Xuân Thủy, Cầu Giấy, HN</v>
          </cell>
          <cell r="AW36" t="str">
            <v>8h00 ngày 23 tháng 4 năm 2021</v>
          </cell>
          <cell r="AX36" t="str">
            <v>8h00 ngày 23 tháng 4 năm 2021, tại P.305, nhà E4, 144 Xuân Thủy, Cầu Giấy, HN</v>
          </cell>
          <cell r="AZ36" t="str">
            <v>ngày 9 tháng 4 năm 2021</v>
          </cell>
          <cell r="BA36">
            <v>1111</v>
          </cell>
          <cell r="BB36" t="str">
            <v>/QĐ-ĐHKT</v>
          </cell>
          <cell r="BC36" t="str">
            <v>1111 /QĐ-ĐHKT</v>
          </cell>
          <cell r="BD36" t="str">
            <v>1111 /QĐ-ĐHKT ngày 9 tháng 4 năm 2021</v>
          </cell>
        </row>
        <row r="37">
          <cell r="D37" t="str">
            <v>Trần Thị Nga 16/12/1985</v>
          </cell>
          <cell r="E37" t="str">
            <v>Trần Thị Nga</v>
          </cell>
          <cell r="F37" t="str">
            <v>16/12/1985</v>
          </cell>
          <cell r="G37" t="str">
            <v>Lạng Sơn</v>
          </cell>
          <cell r="H37" t="str">
            <v>Nữ</v>
          </cell>
          <cell r="I37" t="str">
            <v>Kinh tế chính trị</v>
          </cell>
          <cell r="J37" t="str">
            <v>QH-2017-E</v>
          </cell>
          <cell r="K37" t="str">
            <v>Quản lý kinh tế</v>
          </cell>
          <cell r="L37" t="str">
            <v>8340410</v>
          </cell>
          <cell r="M37">
            <v>3</v>
          </cell>
          <cell r="N37" t="str">
            <v>Quản lý kinh tế</v>
          </cell>
          <cell r="O37" t="str">
            <v>Quản lý nhà nước đối với môi trường làng nghề trên địa bàn tỉnh Bắc Ninh</v>
          </cell>
          <cell r="P37" t="str">
            <v>PGS.TS Vũ Đức Thanh</v>
          </cell>
          <cell r="Q37" t="str">
            <v>Trường Đại học Kinh tế, ĐHQGHN</v>
          </cell>
          <cell r="R37" t="str">
            <v>PGS.TS. Phạm Văn Dũng</v>
          </cell>
          <cell r="S37" t="str">
            <v>KTCT</v>
          </cell>
          <cell r="T37" t="str">
            <v xml:space="preserve"> Trường ĐH Kinh tế, ĐHQG Hà Nội</v>
          </cell>
          <cell r="U37" t="str">
            <v>PGS.TS. Đặng Thị Phương Hoa</v>
          </cell>
          <cell r="V37" t="str">
            <v>KTPT &amp; KTQT</v>
          </cell>
          <cell r="W37" t="str">
            <v>Viện Kinh tế Việt Nam</v>
          </cell>
          <cell r="X37" t="str">
            <v>TS. Lê Kim Sa</v>
          </cell>
          <cell r="Y37" t="str">
            <v>KTTG</v>
          </cell>
          <cell r="Z37" t="str">
            <v>Tạp chí Kinh tế Châu Á - Thái Bình Dương</v>
          </cell>
          <cell r="AA37" t="str">
            <v>TS. Nguyễn Thị Hương Lan</v>
          </cell>
          <cell r="AB37" t="str">
            <v>Kinh tế</v>
          </cell>
          <cell r="AC37" t="str">
            <v>Trường ĐH Kinh tế, ĐHQG Hà Nội</v>
          </cell>
          <cell r="AD37" t="str">
            <v>PGS.TS. Phạm Thị Hồng Điệp</v>
          </cell>
          <cell r="AE37" t="str">
            <v>KTCT</v>
          </cell>
          <cell r="AF37" t="str">
            <v xml:space="preserve"> Trường ĐH Kinh tế, ĐHQG Hà Nội</v>
          </cell>
          <cell r="AG37" t="str">
            <v>3685/QĐ-ĐHKT ngày 28/12/2017 của Hiệu trưởng Trường ĐHKT</v>
          </cell>
          <cell r="AH37" t="str">
            <v>1142/ĐHKT-QĐ ngày 3/5/2019</v>
          </cell>
          <cell r="AJ37" t="str">
            <v>1112 /QĐ-ĐHKT</v>
          </cell>
          <cell r="AK37" t="str">
            <v>ngày 9 tháng 4 năm 2021</v>
          </cell>
          <cell r="AR37" t="str">
            <v>0987896268</v>
          </cell>
          <cell r="AS37" t="str">
            <v>8h00</v>
          </cell>
          <cell r="AT37" t="str">
            <v>ngày 23 tháng 4 năm 2021</v>
          </cell>
          <cell r="AU37" t="str">
            <v>P.305, nhà E4, 144 Xuân Thủy, Cầu Giấy, HN</v>
          </cell>
          <cell r="AW37" t="str">
            <v>8h00 ngày 23 tháng 4 năm 2021</v>
          </cell>
          <cell r="AX37" t="str">
            <v>8h00 ngày 23 tháng 4 năm 2021, tại P.305, nhà E4, 144 Xuân Thủy, Cầu Giấy, HN</v>
          </cell>
          <cell r="AZ37" t="str">
            <v>ngày 9 tháng 4 năm 2021</v>
          </cell>
          <cell r="BA37">
            <v>1112</v>
          </cell>
          <cell r="BB37" t="str">
            <v>/QĐ-ĐHKT</v>
          </cell>
          <cell r="BC37" t="str">
            <v>1112 /QĐ-ĐHKT</v>
          </cell>
          <cell r="BD37" t="str">
            <v>1112 /QĐ-ĐHKT ngày 9 tháng 4 năm 2021</v>
          </cell>
        </row>
        <row r="38">
          <cell r="D38" t="str">
            <v>Vũ Thị Lương 14/10/1985</v>
          </cell>
          <cell r="E38" t="str">
            <v>Vũ Thị Lương</v>
          </cell>
          <cell r="F38" t="str">
            <v>14/10/1985</v>
          </cell>
          <cell r="G38" t="str">
            <v>Hải Phòng</v>
          </cell>
          <cell r="H38" t="str">
            <v>Nữ</v>
          </cell>
          <cell r="I38" t="str">
            <v>Kinh tế chính trị</v>
          </cell>
          <cell r="J38" t="str">
            <v>QH-2017-E</v>
          </cell>
          <cell r="K38" t="str">
            <v>Quản lý kinh tế</v>
          </cell>
          <cell r="L38" t="str">
            <v>8340410</v>
          </cell>
          <cell r="M38">
            <v>3</v>
          </cell>
          <cell r="N38" t="str">
            <v>Quản lý kinh tế</v>
          </cell>
          <cell r="O38" t="str">
            <v>Quản lý rủi ro tín dụng tại ngân hàng nông nghiệp và phát triển nông thôn Việt Nam - Chi nhánh thành phố Hải Phòng</v>
          </cell>
          <cell r="P38" t="str">
            <v>TS. Trần Đức Vui</v>
          </cell>
          <cell r="Q38" t="str">
            <v>Trường Đại học Kinh tế - ĐHQGHN</v>
          </cell>
          <cell r="R38" t="str">
            <v>PGS.TS. Phạm Văn Dũng</v>
          </cell>
          <cell r="S38" t="str">
            <v>KTCT</v>
          </cell>
          <cell r="T38" t="str">
            <v xml:space="preserve"> Trường ĐH Kinh tế, ĐHQG Hà Nội</v>
          </cell>
          <cell r="U38" t="str">
            <v>TS. Lê Kim Sa</v>
          </cell>
          <cell r="V38" t="str">
            <v>KTTG</v>
          </cell>
          <cell r="W38" t="str">
            <v>Tạp chí Kinh tế Châu Á - Thái Bình Dương</v>
          </cell>
          <cell r="X38" t="str">
            <v>PGS.TS. Phạm Thị Hồng Điệp</v>
          </cell>
          <cell r="Y38" t="str">
            <v>KTCT</v>
          </cell>
          <cell r="Z38" t="str">
            <v xml:space="preserve"> Trường ĐH Kinh tế, ĐHQG Hà Nội</v>
          </cell>
          <cell r="AA38" t="str">
            <v>TS. Nguyễn Thị Hương Lan</v>
          </cell>
          <cell r="AB38" t="str">
            <v>Kinh tế</v>
          </cell>
          <cell r="AC38" t="str">
            <v>Trường ĐH Kinh tế, ĐHQG Hà Nội</v>
          </cell>
          <cell r="AD38" t="str">
            <v>PGS.TS. Đặng Thị Phương Hoa</v>
          </cell>
          <cell r="AE38" t="str">
            <v>KTPT &amp; KTQT</v>
          </cell>
          <cell r="AF38" t="str">
            <v>Viện Kinh tế Việt Nam</v>
          </cell>
          <cell r="AG38" t="str">
            <v>1969/QĐ-ĐHKT ngày 19/7/2017 của Hiệu trưởng Trường ĐHKT</v>
          </cell>
          <cell r="AH38" t="str">
            <v>105/ĐHKT-QĐ ngày 7/1/2019</v>
          </cell>
          <cell r="AJ38" t="str">
            <v>1113 /QĐ-ĐHKT</v>
          </cell>
          <cell r="AK38" t="str">
            <v>ngày 9 tháng 4 năm 2021</v>
          </cell>
          <cell r="AR38" t="str">
            <v>0948499866</v>
          </cell>
          <cell r="AS38" t="str">
            <v>8h00</v>
          </cell>
          <cell r="AT38" t="str">
            <v>ngày 23 tháng 4 năm 2021</v>
          </cell>
          <cell r="AU38" t="str">
            <v>P.305, nhà E4, 144 Xuân Thủy, Cầu Giấy, HN</v>
          </cell>
          <cell r="AW38" t="str">
            <v>8h00 ngày 23 tháng 4 năm 2021</v>
          </cell>
          <cell r="AX38" t="str">
            <v>8h00 ngày 23 tháng 4 năm 2021, tại P.305, nhà E4, 144 Xuân Thủy, Cầu Giấy, HN</v>
          </cell>
          <cell r="AZ38" t="str">
            <v>ngày 9 tháng 4 năm 2021</v>
          </cell>
          <cell r="BA38">
            <v>1113</v>
          </cell>
          <cell r="BB38" t="str">
            <v>/QĐ-ĐHKT</v>
          </cell>
          <cell r="BC38" t="str">
            <v>1113 /QĐ-ĐHKT</v>
          </cell>
          <cell r="BD38" t="str">
            <v>1113 /QĐ-ĐHKT ngày 9 tháng 4 năm 2021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đợt</v>
          </cell>
          <cell r="B1" t="str">
            <v>STT</v>
          </cell>
          <cell r="C1" t="str">
            <v>Mã HV</v>
          </cell>
          <cell r="D1" t="str">
            <v>Họ và tên</v>
          </cell>
        </row>
        <row r="2">
          <cell r="A2" t="str">
            <v>Đợt 2-2014</v>
          </cell>
          <cell r="B2">
            <v>119</v>
          </cell>
          <cell r="E2" t="str">
            <v>Nga</v>
          </cell>
        </row>
        <row r="3">
          <cell r="A3" t="str">
            <v>Đợt 3-2014</v>
          </cell>
          <cell r="B3">
            <v>246</v>
          </cell>
          <cell r="D3" t="str">
            <v>Đặng Ngọc Viễn</v>
          </cell>
          <cell r="E3" t="str">
            <v>Mỹ</v>
          </cell>
        </row>
        <row r="4">
          <cell r="A4" t="str">
            <v>Đợt 4 - 2014</v>
          </cell>
          <cell r="B4">
            <v>327</v>
          </cell>
          <cell r="D4" t="str">
            <v>Phan Văn</v>
          </cell>
          <cell r="E4" t="str">
            <v>Thanh</v>
          </cell>
        </row>
        <row r="5">
          <cell r="A5" t="str">
            <v>Đợt 4 - 2014</v>
          </cell>
          <cell r="B5">
            <v>331</v>
          </cell>
          <cell r="D5" t="str">
            <v xml:space="preserve">Trần </v>
          </cell>
          <cell r="E5" t="str">
            <v>Thắng</v>
          </cell>
        </row>
        <row r="6">
          <cell r="A6" t="str">
            <v>Đợt 1 - 2015</v>
          </cell>
          <cell r="B6">
            <v>446</v>
          </cell>
          <cell r="D6" t="str">
            <v>Nguyễn Ngọc</v>
          </cell>
          <cell r="E6" t="str">
            <v>Diên</v>
          </cell>
        </row>
        <row r="7">
          <cell r="A7" t="str">
            <v>Đợt 1 - 2015</v>
          </cell>
          <cell r="B7">
            <v>472</v>
          </cell>
          <cell r="D7" t="str">
            <v>Vũ Thị Thu</v>
          </cell>
          <cell r="E7" t="str">
            <v>Hải</v>
          </cell>
        </row>
        <row r="8">
          <cell r="A8" t="str">
            <v>Đợt 1 - 2015</v>
          </cell>
          <cell r="B8">
            <v>556</v>
          </cell>
          <cell r="D8" t="str">
            <v>Dương Anh</v>
          </cell>
          <cell r="E8" t="str">
            <v>Tuấn</v>
          </cell>
        </row>
        <row r="9">
          <cell r="A9" t="str">
            <v>Đợt 2 - 2015</v>
          </cell>
          <cell r="B9">
            <v>679</v>
          </cell>
          <cell r="D9" t="str">
            <v>Đỗ Thái</v>
          </cell>
          <cell r="E9" t="str">
            <v>Hòa</v>
          </cell>
        </row>
        <row r="10">
          <cell r="A10" t="str">
            <v>Đợt 2 - 2015</v>
          </cell>
          <cell r="B10">
            <v>779</v>
          </cell>
          <cell r="D10" t="str">
            <v xml:space="preserve">Lê Hồng </v>
          </cell>
          <cell r="E10" t="str">
            <v>Phúc</v>
          </cell>
        </row>
        <row r="11">
          <cell r="A11" t="str">
            <v>Đợt 2 - 2015</v>
          </cell>
          <cell r="B11">
            <v>796</v>
          </cell>
          <cell r="D11" t="str">
            <v>Hoàng Thanh</v>
          </cell>
          <cell r="E11" t="str">
            <v>Sương</v>
          </cell>
        </row>
        <row r="12">
          <cell r="A12" t="str">
            <v>Đợt 2 - 2015</v>
          </cell>
          <cell r="B12">
            <v>826</v>
          </cell>
          <cell r="D12" t="str">
            <v>Hoàng Văn</v>
          </cell>
          <cell r="E12" t="str">
            <v>Thế</v>
          </cell>
        </row>
        <row r="13">
          <cell r="A13" t="str">
            <v>Đợt 4 -2015</v>
          </cell>
          <cell r="B13">
            <v>1126</v>
          </cell>
          <cell r="D13" t="str">
            <v>Trần Minh</v>
          </cell>
          <cell r="E13" t="str">
            <v>Đức</v>
          </cell>
        </row>
        <row r="14">
          <cell r="A14" t="str">
            <v>Đợt 4 -2015</v>
          </cell>
          <cell r="B14">
            <v>1208</v>
          </cell>
          <cell r="D14" t="str">
            <v>Lê Đăng</v>
          </cell>
          <cell r="E14" t="str">
            <v>Tuấn</v>
          </cell>
        </row>
        <row r="15">
          <cell r="A15" t="str">
            <v>Đợt 6 - 2015</v>
          </cell>
          <cell r="B15">
            <v>1701</v>
          </cell>
          <cell r="D15" t="str">
            <v>Trịnh Lê</v>
          </cell>
          <cell r="E15" t="str">
            <v>Hà</v>
          </cell>
        </row>
        <row r="16">
          <cell r="A16" t="str">
            <v>Đợt 3 -2016</v>
          </cell>
          <cell r="B16">
            <v>1931</v>
          </cell>
          <cell r="C16">
            <v>14057218</v>
          </cell>
          <cell r="D16" t="str">
            <v>Vũ Văn</v>
          </cell>
          <cell r="E16" t="str">
            <v>Minh</v>
          </cell>
        </row>
        <row r="17">
          <cell r="A17" t="str">
            <v>Đợt 3 -2016</v>
          </cell>
          <cell r="B17">
            <v>2001</v>
          </cell>
          <cell r="C17">
            <v>14057250</v>
          </cell>
          <cell r="D17" t="str">
            <v>Nguyễn Bá</v>
          </cell>
          <cell r="E17" t="str">
            <v>Trường</v>
          </cell>
        </row>
        <row r="18">
          <cell r="A18" t="str">
            <v>Đợt 2-2017</v>
          </cell>
          <cell r="C18">
            <v>15055110</v>
          </cell>
          <cell r="D18" t="str">
            <v>Nông Quang</v>
          </cell>
          <cell r="E18" t="str">
            <v>Hưng</v>
          </cell>
        </row>
        <row r="19">
          <cell r="A19" t="str">
            <v>Đợt 3-2017</v>
          </cell>
          <cell r="C19">
            <v>15055077</v>
          </cell>
          <cell r="D19" t="str">
            <v>Đoàn Thị Lan</v>
          </cell>
          <cell r="E19" t="str">
            <v>Anh</v>
          </cell>
        </row>
        <row r="20">
          <cell r="A20" t="str">
            <v>Đợt 3-2017</v>
          </cell>
          <cell r="C20">
            <v>15055083</v>
          </cell>
          <cell r="D20" t="str">
            <v>Nguyễn Hữu</v>
          </cell>
          <cell r="E20" t="str">
            <v>Cường</v>
          </cell>
        </row>
        <row r="21">
          <cell r="A21" t="str">
            <v>Đợt 4-2017</v>
          </cell>
          <cell r="C21">
            <v>15055368</v>
          </cell>
          <cell r="D21" t="str">
            <v>Trần Thị Thu</v>
          </cell>
          <cell r="E21" t="str">
            <v>Hà</v>
          </cell>
        </row>
        <row r="22">
          <cell r="A22" t="str">
            <v>Đợt 4-2017</v>
          </cell>
          <cell r="C22">
            <v>15055451</v>
          </cell>
          <cell r="D22" t="str">
            <v>Trần Thanh</v>
          </cell>
          <cell r="E22" t="str">
            <v>Phương</v>
          </cell>
        </row>
        <row r="23">
          <cell r="A23" t="str">
            <v>Đợt 4-2017</v>
          </cell>
          <cell r="C23">
            <v>15055459</v>
          </cell>
          <cell r="D23" t="str">
            <v>Nguyễn Thị Hương</v>
          </cell>
          <cell r="E23" t="str">
            <v>Sen</v>
          </cell>
        </row>
        <row r="25">
          <cell r="A25" t="str">
            <v>đợt</v>
          </cell>
          <cell r="B25" t="str">
            <v>STT</v>
          </cell>
          <cell r="C25" t="str">
            <v>Mã HV</v>
          </cell>
          <cell r="D25" t="str">
            <v>Họ và tên</v>
          </cell>
        </row>
        <row r="26">
          <cell r="A26" t="str">
            <v>Đợt 3 năm 2018</v>
          </cell>
          <cell r="C26">
            <v>16055110</v>
          </cell>
          <cell r="D26" t="str">
            <v>Nguyễn Thị</v>
          </cell>
          <cell r="E26" t="str">
            <v>Huyền</v>
          </cell>
        </row>
        <row r="27">
          <cell r="A27" t="str">
            <v>Đợt 3 năm 2018</v>
          </cell>
          <cell r="C27">
            <v>16055122</v>
          </cell>
          <cell r="D27" t="str">
            <v>Nguyễn Xuân</v>
          </cell>
          <cell r="E27" t="str">
            <v>Nam</v>
          </cell>
        </row>
        <row r="28">
          <cell r="A28" t="str">
            <v>Đợt 4 năm 2018</v>
          </cell>
          <cell r="C28">
            <v>16055341</v>
          </cell>
          <cell r="D28" t="str">
            <v>Trần Thị Lệ</v>
          </cell>
          <cell r="E28" t="str">
            <v>Hằng</v>
          </cell>
        </row>
        <row r="29">
          <cell r="A29" t="str">
            <v>Đợt 4 năm 2018</v>
          </cell>
          <cell r="C29">
            <v>16055391</v>
          </cell>
          <cell r="D29" t="str">
            <v>Nguyễn Thị</v>
          </cell>
          <cell r="E29" t="str">
            <v>Sửu</v>
          </cell>
        </row>
        <row r="30">
          <cell r="A30" t="str">
            <v>Đợt 5 năm 2018</v>
          </cell>
          <cell r="C30">
            <v>16055313</v>
          </cell>
          <cell r="D30" t="str">
            <v>Doãn Kỳ</v>
          </cell>
          <cell r="E30" t="str">
            <v>Anh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hanhgiang1009@gmail.com" TargetMode="External"/><Relationship Id="rId18" Type="http://schemas.openxmlformats.org/officeDocument/2006/relationships/hyperlink" Target="mailto:hoangnn.duan@gmail.com" TargetMode="External"/><Relationship Id="rId26" Type="http://schemas.openxmlformats.org/officeDocument/2006/relationships/hyperlink" Target="mailto:huong.phamdhcn@gmail.com" TargetMode="External"/><Relationship Id="rId21" Type="http://schemas.openxmlformats.org/officeDocument/2006/relationships/hyperlink" Target="mailto:leon1994vy@gmail.com" TargetMode="External"/><Relationship Id="rId34" Type="http://schemas.openxmlformats.org/officeDocument/2006/relationships/hyperlink" Target="mailto:dungnissanthanglong@gmail.com" TargetMode="External"/><Relationship Id="rId7" Type="http://schemas.openxmlformats.org/officeDocument/2006/relationships/hyperlink" Target="mailto:thanthivietha@gmail.com" TargetMode="External"/><Relationship Id="rId12" Type="http://schemas.openxmlformats.org/officeDocument/2006/relationships/hyperlink" Target="mailto:sonn.dung84.ttgvn@gmail.com" TargetMode="External"/><Relationship Id="rId17" Type="http://schemas.openxmlformats.org/officeDocument/2006/relationships/hyperlink" Target="mailto:hongson25081991@gmail.com" TargetMode="External"/><Relationship Id="rId25" Type="http://schemas.openxmlformats.org/officeDocument/2006/relationships/hyperlink" Target="mailto:nguyenthithanhhuyen2@mof.gov.vn" TargetMode="External"/><Relationship Id="rId33" Type="http://schemas.openxmlformats.org/officeDocument/2006/relationships/hyperlink" Target="mailto:dungnissanthanglong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hoabinhvp@gmail.com" TargetMode="External"/><Relationship Id="rId16" Type="http://schemas.openxmlformats.org/officeDocument/2006/relationships/hyperlink" Target="mailto:nguyendungkt95@gmail.com" TargetMode="External"/><Relationship Id="rId20" Type="http://schemas.openxmlformats.org/officeDocument/2006/relationships/hyperlink" Target="mailto:vukhanhly1102@gmail.com" TargetMode="External"/><Relationship Id="rId29" Type="http://schemas.openxmlformats.org/officeDocument/2006/relationships/hyperlink" Target="mailto:nguyenmen2556@gmail.com" TargetMode="External"/><Relationship Id="rId1" Type="http://schemas.openxmlformats.org/officeDocument/2006/relationships/hyperlink" Target="mailto:tranly.hn@gmail.com" TargetMode="External"/><Relationship Id="rId6" Type="http://schemas.openxmlformats.org/officeDocument/2006/relationships/hyperlink" Target="mailto:cuongtranmanh2105@gmail.com" TargetMode="External"/><Relationship Id="rId11" Type="http://schemas.openxmlformats.org/officeDocument/2006/relationships/hyperlink" Target="mailto:hangntt.217@gmail.com" TargetMode="External"/><Relationship Id="rId24" Type="http://schemas.openxmlformats.org/officeDocument/2006/relationships/hyperlink" Target="mailto:phuonganh11081994@gmail.com" TargetMode="External"/><Relationship Id="rId32" Type="http://schemas.openxmlformats.org/officeDocument/2006/relationships/hyperlink" Target="mailto:cuongfethut@gmail.com" TargetMode="External"/><Relationship Id="rId37" Type="http://schemas.openxmlformats.org/officeDocument/2006/relationships/hyperlink" Target="mailto:tranthinga1612@gmail.com" TargetMode="External"/><Relationship Id="rId5" Type="http://schemas.openxmlformats.org/officeDocument/2006/relationships/hyperlink" Target="mailto:hthvan.ciem@gmail.com" TargetMode="External"/><Relationship Id="rId15" Type="http://schemas.openxmlformats.org/officeDocument/2006/relationships/hyperlink" Target="mailto:nguyenngoc2911@gmail.com" TargetMode="External"/><Relationship Id="rId23" Type="http://schemas.openxmlformats.org/officeDocument/2006/relationships/hyperlink" Target="mailto:ductung138@gmail.com" TargetMode="External"/><Relationship Id="rId28" Type="http://schemas.openxmlformats.org/officeDocument/2006/relationships/hyperlink" Target="mailto:hoanganhquan561994@gmail.com" TargetMode="External"/><Relationship Id="rId36" Type="http://schemas.openxmlformats.org/officeDocument/2006/relationships/hyperlink" Target="mailto:vuthiluongvba@gmail.com" TargetMode="External"/><Relationship Id="rId10" Type="http://schemas.openxmlformats.org/officeDocument/2006/relationships/hyperlink" Target="mailto:phamhung2705@gmail.com" TargetMode="External"/><Relationship Id="rId19" Type="http://schemas.openxmlformats.org/officeDocument/2006/relationships/hyperlink" Target="mailto:phongtv@gmail.com" TargetMode="External"/><Relationship Id="rId31" Type="http://schemas.openxmlformats.org/officeDocument/2006/relationships/hyperlink" Target="mailto:ngocmy1293@gmail.com" TargetMode="External"/><Relationship Id="rId4" Type="http://schemas.openxmlformats.org/officeDocument/2006/relationships/hyperlink" Target="mailto:minhphuong2131987@gmail.com" TargetMode="External"/><Relationship Id="rId9" Type="http://schemas.openxmlformats.org/officeDocument/2006/relationships/hyperlink" Target="mailto:nguyennhung.k13.hvnh@gmail.com" TargetMode="External"/><Relationship Id="rId14" Type="http://schemas.openxmlformats.org/officeDocument/2006/relationships/hyperlink" Target="mailto:maiLDTM@gmail.com" TargetMode="External"/><Relationship Id="rId22" Type="http://schemas.openxmlformats.org/officeDocument/2006/relationships/hyperlink" Target="mailto:hung.hz80@gmail.com" TargetMode="External"/><Relationship Id="rId27" Type="http://schemas.openxmlformats.org/officeDocument/2006/relationships/hyperlink" Target="mailto:lethithutrang2211@gmail.com" TargetMode="External"/><Relationship Id="rId30" Type="http://schemas.openxmlformats.org/officeDocument/2006/relationships/hyperlink" Target="mailto:thuythao.nguyen90@gmail.com" TargetMode="External"/><Relationship Id="rId35" Type="http://schemas.openxmlformats.org/officeDocument/2006/relationships/hyperlink" Target="mailto:tuanphong0706@gmail.com" TargetMode="External"/><Relationship Id="rId8" Type="http://schemas.openxmlformats.org/officeDocument/2006/relationships/hyperlink" Target="mailto:hoamai1407@gmail.com" TargetMode="External"/><Relationship Id="rId3" Type="http://schemas.openxmlformats.org/officeDocument/2006/relationships/hyperlink" Target="mailto:dungntt10@bidv.com.vn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nguyenngoc2911@gmail.com" TargetMode="External"/><Relationship Id="rId18" Type="http://schemas.openxmlformats.org/officeDocument/2006/relationships/hyperlink" Target="mailto:vukhanhly1102@gmail.com" TargetMode="External"/><Relationship Id="rId26" Type="http://schemas.openxmlformats.org/officeDocument/2006/relationships/hyperlink" Target="mailto:ngocmy1293@gmail.com" TargetMode="External"/><Relationship Id="rId3" Type="http://schemas.openxmlformats.org/officeDocument/2006/relationships/hyperlink" Target="mailto:dungntt10@bidv.com.vn" TargetMode="External"/><Relationship Id="rId21" Type="http://schemas.openxmlformats.org/officeDocument/2006/relationships/hyperlink" Target="mailto:phuonganh11081994@gmail.com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hoamai1407@gmail.com" TargetMode="External"/><Relationship Id="rId12" Type="http://schemas.openxmlformats.org/officeDocument/2006/relationships/hyperlink" Target="mailto:thanhgiang1009@gmail.com" TargetMode="External"/><Relationship Id="rId17" Type="http://schemas.openxmlformats.org/officeDocument/2006/relationships/hyperlink" Target="mailto:phongtv@gmail.com" TargetMode="External"/><Relationship Id="rId25" Type="http://schemas.openxmlformats.org/officeDocument/2006/relationships/hyperlink" Target="mailto:thuythao.nguyen90@gmail.com" TargetMode="External"/><Relationship Id="rId33" Type="http://schemas.openxmlformats.org/officeDocument/2006/relationships/hyperlink" Target="mailto:quangminhho82@gmail.com" TargetMode="External"/><Relationship Id="rId2" Type="http://schemas.openxmlformats.org/officeDocument/2006/relationships/hyperlink" Target="mailto:hoabinhvp@gmail.com" TargetMode="External"/><Relationship Id="rId16" Type="http://schemas.openxmlformats.org/officeDocument/2006/relationships/hyperlink" Target="mailto:hoangnn.duan@gmail.com" TargetMode="External"/><Relationship Id="rId20" Type="http://schemas.openxmlformats.org/officeDocument/2006/relationships/hyperlink" Target="mailto:hung.hz80@gmail.com" TargetMode="External"/><Relationship Id="rId29" Type="http://schemas.openxmlformats.org/officeDocument/2006/relationships/hyperlink" Target="mailto:tuanphong0706@gmail.com" TargetMode="External"/><Relationship Id="rId1" Type="http://schemas.openxmlformats.org/officeDocument/2006/relationships/hyperlink" Target="mailto:tranly.hn@gmail.com" TargetMode="External"/><Relationship Id="rId6" Type="http://schemas.openxmlformats.org/officeDocument/2006/relationships/hyperlink" Target="mailto:thanthivietha@gmail.com" TargetMode="External"/><Relationship Id="rId11" Type="http://schemas.openxmlformats.org/officeDocument/2006/relationships/hyperlink" Target="mailto:sonn.dung84.ttgvn@gmail.com" TargetMode="External"/><Relationship Id="rId24" Type="http://schemas.openxmlformats.org/officeDocument/2006/relationships/hyperlink" Target="mailto:lethithutrang2211@gmail.com" TargetMode="External"/><Relationship Id="rId32" Type="http://schemas.openxmlformats.org/officeDocument/2006/relationships/hyperlink" Target="mailto:truonganh1982@gmail.com" TargetMode="External"/><Relationship Id="rId5" Type="http://schemas.openxmlformats.org/officeDocument/2006/relationships/hyperlink" Target="mailto:hthvan.ciem@gmail.com" TargetMode="External"/><Relationship Id="rId15" Type="http://schemas.openxmlformats.org/officeDocument/2006/relationships/hyperlink" Target="mailto:hongson25081991@gmail.com" TargetMode="External"/><Relationship Id="rId23" Type="http://schemas.openxmlformats.org/officeDocument/2006/relationships/hyperlink" Target="mailto:huong.phamdhcn@gmail.com" TargetMode="External"/><Relationship Id="rId28" Type="http://schemas.openxmlformats.org/officeDocument/2006/relationships/hyperlink" Target="mailto:dungnissanthanglong@gmail.com" TargetMode="External"/><Relationship Id="rId10" Type="http://schemas.openxmlformats.org/officeDocument/2006/relationships/hyperlink" Target="mailto:hangntt.217@gmail.com" TargetMode="External"/><Relationship Id="rId19" Type="http://schemas.openxmlformats.org/officeDocument/2006/relationships/hyperlink" Target="mailto:leon1994vy@gmail.com" TargetMode="External"/><Relationship Id="rId31" Type="http://schemas.openxmlformats.org/officeDocument/2006/relationships/hyperlink" Target="mailto:tranthinga1612@gmail.com" TargetMode="External"/><Relationship Id="rId4" Type="http://schemas.openxmlformats.org/officeDocument/2006/relationships/hyperlink" Target="mailto:minhphuong2131987@gmail.com" TargetMode="External"/><Relationship Id="rId9" Type="http://schemas.openxmlformats.org/officeDocument/2006/relationships/hyperlink" Target="mailto:phamhung2705@gmail.com" TargetMode="External"/><Relationship Id="rId14" Type="http://schemas.openxmlformats.org/officeDocument/2006/relationships/hyperlink" Target="mailto:nguyendungkt95@gmail.com" TargetMode="External"/><Relationship Id="rId22" Type="http://schemas.openxmlformats.org/officeDocument/2006/relationships/hyperlink" Target="mailto:nguyenthithanhhuyen2@mof.gov.vn" TargetMode="External"/><Relationship Id="rId27" Type="http://schemas.openxmlformats.org/officeDocument/2006/relationships/hyperlink" Target="mailto:dungnissanthanglong@gmail.com" TargetMode="External"/><Relationship Id="rId30" Type="http://schemas.openxmlformats.org/officeDocument/2006/relationships/hyperlink" Target="mailto:vuthiluongvba@gmail.com" TargetMode="External"/><Relationship Id="rId8" Type="http://schemas.openxmlformats.org/officeDocument/2006/relationships/hyperlink" Target="mailto:nguyennhung.k13.hvnh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thanhgiang1009@gmail.com" TargetMode="External"/><Relationship Id="rId18" Type="http://schemas.openxmlformats.org/officeDocument/2006/relationships/hyperlink" Target="mailto:phongtv@gmail.com" TargetMode="External"/><Relationship Id="rId26" Type="http://schemas.openxmlformats.org/officeDocument/2006/relationships/hyperlink" Target="mailto:nguyenmen2556@gmail.com" TargetMode="External"/><Relationship Id="rId3" Type="http://schemas.openxmlformats.org/officeDocument/2006/relationships/hyperlink" Target="mailto:dungntt10@bidv.com.vn" TargetMode="External"/><Relationship Id="rId21" Type="http://schemas.openxmlformats.org/officeDocument/2006/relationships/hyperlink" Target="mailto:hung.hz80@gmail.com" TargetMode="External"/><Relationship Id="rId34" Type="http://schemas.openxmlformats.org/officeDocument/2006/relationships/hyperlink" Target="mailto:tranthinga1612@gmail.com" TargetMode="External"/><Relationship Id="rId7" Type="http://schemas.openxmlformats.org/officeDocument/2006/relationships/hyperlink" Target="mailto:thanthivietha@gmail.com" TargetMode="External"/><Relationship Id="rId12" Type="http://schemas.openxmlformats.org/officeDocument/2006/relationships/hyperlink" Target="mailto:sonn.dung84.ttgvn@gmail.com" TargetMode="External"/><Relationship Id="rId17" Type="http://schemas.openxmlformats.org/officeDocument/2006/relationships/hyperlink" Target="mailto:hoangnn.duan@gmail.com" TargetMode="External"/><Relationship Id="rId25" Type="http://schemas.openxmlformats.org/officeDocument/2006/relationships/hyperlink" Target="mailto:lethithutrang2211@gmail.com" TargetMode="External"/><Relationship Id="rId33" Type="http://schemas.openxmlformats.org/officeDocument/2006/relationships/hyperlink" Target="mailto:vuthiluongvba@gmail.com" TargetMode="External"/><Relationship Id="rId2" Type="http://schemas.openxmlformats.org/officeDocument/2006/relationships/hyperlink" Target="mailto:hoabinhvp@gmail.com" TargetMode="External"/><Relationship Id="rId16" Type="http://schemas.openxmlformats.org/officeDocument/2006/relationships/hyperlink" Target="mailto:hongson25081991@gmail.com" TargetMode="External"/><Relationship Id="rId20" Type="http://schemas.openxmlformats.org/officeDocument/2006/relationships/hyperlink" Target="mailto:leon1994vy@gmail.com" TargetMode="External"/><Relationship Id="rId29" Type="http://schemas.openxmlformats.org/officeDocument/2006/relationships/hyperlink" Target="mailto:hoanganhquan561994@gmail.com" TargetMode="External"/><Relationship Id="rId1" Type="http://schemas.openxmlformats.org/officeDocument/2006/relationships/hyperlink" Target="mailto:tranly.hn@gmail.com" TargetMode="External"/><Relationship Id="rId6" Type="http://schemas.openxmlformats.org/officeDocument/2006/relationships/hyperlink" Target="mailto:maiLDTM@gmail.com" TargetMode="External"/><Relationship Id="rId11" Type="http://schemas.openxmlformats.org/officeDocument/2006/relationships/hyperlink" Target="mailto:hangntt.217@gmail.com" TargetMode="External"/><Relationship Id="rId24" Type="http://schemas.openxmlformats.org/officeDocument/2006/relationships/hyperlink" Target="mailto:huong.phamdhcn@gmail.com" TargetMode="External"/><Relationship Id="rId32" Type="http://schemas.openxmlformats.org/officeDocument/2006/relationships/hyperlink" Target="mailto:tuanphong0706@gmail.com" TargetMode="External"/><Relationship Id="rId5" Type="http://schemas.openxmlformats.org/officeDocument/2006/relationships/hyperlink" Target="mailto:hthvan.ciem@gmail.com" TargetMode="External"/><Relationship Id="rId15" Type="http://schemas.openxmlformats.org/officeDocument/2006/relationships/hyperlink" Target="mailto:nguyendungkt95@gmail.com" TargetMode="External"/><Relationship Id="rId23" Type="http://schemas.openxmlformats.org/officeDocument/2006/relationships/hyperlink" Target="mailto:nguyenthithanhhuyen2@mof.gov.vn" TargetMode="External"/><Relationship Id="rId28" Type="http://schemas.openxmlformats.org/officeDocument/2006/relationships/hyperlink" Target="mailto:ngocmy1293@gmail.com" TargetMode="External"/><Relationship Id="rId10" Type="http://schemas.openxmlformats.org/officeDocument/2006/relationships/hyperlink" Target="mailto:phamhung2705@gmail.com" TargetMode="External"/><Relationship Id="rId19" Type="http://schemas.openxmlformats.org/officeDocument/2006/relationships/hyperlink" Target="mailto:vukhanhly1102@gmail.com" TargetMode="External"/><Relationship Id="rId31" Type="http://schemas.openxmlformats.org/officeDocument/2006/relationships/hyperlink" Target="mailto:dungnissanthanglong@gmail.com" TargetMode="External"/><Relationship Id="rId4" Type="http://schemas.openxmlformats.org/officeDocument/2006/relationships/hyperlink" Target="mailto:minhphuong2131987@gmail.com" TargetMode="External"/><Relationship Id="rId9" Type="http://schemas.openxmlformats.org/officeDocument/2006/relationships/hyperlink" Target="mailto:nguyennhung.k13.hvnh@gmail.com" TargetMode="External"/><Relationship Id="rId14" Type="http://schemas.openxmlformats.org/officeDocument/2006/relationships/hyperlink" Target="mailto:nguyenngoc2911@gmail.com" TargetMode="External"/><Relationship Id="rId22" Type="http://schemas.openxmlformats.org/officeDocument/2006/relationships/hyperlink" Target="mailto:phuonganh11081994@gmail.com" TargetMode="External"/><Relationship Id="rId27" Type="http://schemas.openxmlformats.org/officeDocument/2006/relationships/hyperlink" Target="mailto:thuythao.nguyen90@gmail.com" TargetMode="External"/><Relationship Id="rId30" Type="http://schemas.openxmlformats.org/officeDocument/2006/relationships/hyperlink" Target="mailto:dungnissanthanglong@gmail.com" TargetMode="External"/><Relationship Id="rId35" Type="http://schemas.openxmlformats.org/officeDocument/2006/relationships/printerSettings" Target="../printerSettings/printerSettings3.bin"/><Relationship Id="rId8" Type="http://schemas.openxmlformats.org/officeDocument/2006/relationships/hyperlink" Target="mailto:hoamai1407@g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thanhgiang1009@gmail.com" TargetMode="External"/><Relationship Id="rId18" Type="http://schemas.openxmlformats.org/officeDocument/2006/relationships/hyperlink" Target="mailto:hoangnn.duan@gmail.com" TargetMode="External"/><Relationship Id="rId26" Type="http://schemas.openxmlformats.org/officeDocument/2006/relationships/hyperlink" Target="mailto:huong.phamdhcn@gmail.com" TargetMode="External"/><Relationship Id="rId21" Type="http://schemas.openxmlformats.org/officeDocument/2006/relationships/hyperlink" Target="mailto:leon1994vy@gmail.com" TargetMode="External"/><Relationship Id="rId34" Type="http://schemas.openxmlformats.org/officeDocument/2006/relationships/hyperlink" Target="mailto:dungnissanthanglong@gmail.com" TargetMode="External"/><Relationship Id="rId7" Type="http://schemas.openxmlformats.org/officeDocument/2006/relationships/hyperlink" Target="mailto:thanthivietha@gmail.com" TargetMode="External"/><Relationship Id="rId12" Type="http://schemas.openxmlformats.org/officeDocument/2006/relationships/hyperlink" Target="mailto:sonn.dung84.ttgvn@gmail.com" TargetMode="External"/><Relationship Id="rId17" Type="http://schemas.openxmlformats.org/officeDocument/2006/relationships/hyperlink" Target="mailto:hongson25081991@gmail.com" TargetMode="External"/><Relationship Id="rId25" Type="http://schemas.openxmlformats.org/officeDocument/2006/relationships/hyperlink" Target="mailto:nguyenthithanhhuyen2@mof.gov.vn" TargetMode="External"/><Relationship Id="rId33" Type="http://schemas.openxmlformats.org/officeDocument/2006/relationships/hyperlink" Target="mailto:dungnissanthanglong@gmail.com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mailto:hoabinhvp@gmail.com" TargetMode="External"/><Relationship Id="rId16" Type="http://schemas.openxmlformats.org/officeDocument/2006/relationships/hyperlink" Target="mailto:nguyendungkt95@gmail.com" TargetMode="External"/><Relationship Id="rId20" Type="http://schemas.openxmlformats.org/officeDocument/2006/relationships/hyperlink" Target="mailto:vukhanhly1102@gmail.com" TargetMode="External"/><Relationship Id="rId29" Type="http://schemas.openxmlformats.org/officeDocument/2006/relationships/hyperlink" Target="mailto:nguyenmen2556@gmail.com" TargetMode="External"/><Relationship Id="rId1" Type="http://schemas.openxmlformats.org/officeDocument/2006/relationships/hyperlink" Target="mailto:tranly.hn@gmail.com" TargetMode="External"/><Relationship Id="rId6" Type="http://schemas.openxmlformats.org/officeDocument/2006/relationships/hyperlink" Target="mailto:cuongtranmanh2105@gmail.com" TargetMode="External"/><Relationship Id="rId11" Type="http://schemas.openxmlformats.org/officeDocument/2006/relationships/hyperlink" Target="mailto:hangntt.217@gmail.com" TargetMode="External"/><Relationship Id="rId24" Type="http://schemas.openxmlformats.org/officeDocument/2006/relationships/hyperlink" Target="mailto:phuonganh11081994@gmail.com" TargetMode="External"/><Relationship Id="rId32" Type="http://schemas.openxmlformats.org/officeDocument/2006/relationships/hyperlink" Target="mailto:cuongfethut@gmail.com" TargetMode="External"/><Relationship Id="rId37" Type="http://schemas.openxmlformats.org/officeDocument/2006/relationships/hyperlink" Target="mailto:tranthinga1612@gmail.com" TargetMode="External"/><Relationship Id="rId5" Type="http://schemas.openxmlformats.org/officeDocument/2006/relationships/hyperlink" Target="mailto:hthvan.ciem@gmail.com" TargetMode="External"/><Relationship Id="rId15" Type="http://schemas.openxmlformats.org/officeDocument/2006/relationships/hyperlink" Target="mailto:nguyenngoc2911@gmail.com" TargetMode="External"/><Relationship Id="rId23" Type="http://schemas.openxmlformats.org/officeDocument/2006/relationships/hyperlink" Target="mailto:ductung138@gmail.com" TargetMode="External"/><Relationship Id="rId28" Type="http://schemas.openxmlformats.org/officeDocument/2006/relationships/hyperlink" Target="mailto:hoanganhquan561994@gmail.com" TargetMode="External"/><Relationship Id="rId36" Type="http://schemas.openxmlformats.org/officeDocument/2006/relationships/hyperlink" Target="mailto:vuthiluongvba@gmail.com" TargetMode="External"/><Relationship Id="rId10" Type="http://schemas.openxmlformats.org/officeDocument/2006/relationships/hyperlink" Target="mailto:phamhung2705@gmail.com" TargetMode="External"/><Relationship Id="rId19" Type="http://schemas.openxmlformats.org/officeDocument/2006/relationships/hyperlink" Target="mailto:phongtv@gmail.com" TargetMode="External"/><Relationship Id="rId31" Type="http://schemas.openxmlformats.org/officeDocument/2006/relationships/hyperlink" Target="mailto:ngocmy1293@gmail.com" TargetMode="External"/><Relationship Id="rId4" Type="http://schemas.openxmlformats.org/officeDocument/2006/relationships/hyperlink" Target="mailto:minhphuong2131987@gmail.com" TargetMode="External"/><Relationship Id="rId9" Type="http://schemas.openxmlformats.org/officeDocument/2006/relationships/hyperlink" Target="mailto:nguyennhung.k13.hvnh@gmail.com" TargetMode="External"/><Relationship Id="rId14" Type="http://schemas.openxmlformats.org/officeDocument/2006/relationships/hyperlink" Target="mailto:maiLDTM@gmail.com" TargetMode="External"/><Relationship Id="rId22" Type="http://schemas.openxmlformats.org/officeDocument/2006/relationships/hyperlink" Target="mailto:lung.hz80@gmail.com" TargetMode="External"/><Relationship Id="rId27" Type="http://schemas.openxmlformats.org/officeDocument/2006/relationships/hyperlink" Target="mailto:lethithutrang2211@gmail.com" TargetMode="External"/><Relationship Id="rId30" Type="http://schemas.openxmlformats.org/officeDocument/2006/relationships/hyperlink" Target="mailto:thuythao.nguyen90@gmail.com" TargetMode="External"/><Relationship Id="rId35" Type="http://schemas.openxmlformats.org/officeDocument/2006/relationships/hyperlink" Target="mailto:tuanphong0706@gmail.com" TargetMode="External"/><Relationship Id="rId8" Type="http://schemas.openxmlformats.org/officeDocument/2006/relationships/hyperlink" Target="mailto:hoamai1407@gmail.com" TargetMode="External"/><Relationship Id="rId3" Type="http://schemas.openxmlformats.org/officeDocument/2006/relationships/hyperlink" Target="mailto:dungntt10@bidv.com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view="pageBreakPreview" zoomScale="55" zoomScaleNormal="55" zoomScaleSheetLayoutView="55" workbookViewId="0">
      <pane ySplit="6" topLeftCell="A32" activePane="bottomLeft" state="frozen"/>
      <selection activeCell="E1" sqref="E1"/>
      <selection pane="bottomLeft" activeCell="V15" sqref="V15"/>
    </sheetView>
  </sheetViews>
  <sheetFormatPr defaultColWidth="9.1796875" defaultRowHeight="16.5"/>
  <cols>
    <col min="1" max="1" width="19.453125" style="3" customWidth="1"/>
    <col min="2" max="2" width="7" style="3" customWidth="1"/>
    <col min="3" max="3" width="13.54296875" style="3" customWidth="1"/>
    <col min="4" max="4" width="17.7265625" style="26" customWidth="1"/>
    <col min="5" max="5" width="13.81640625" style="26" customWidth="1"/>
    <col min="6" max="6" width="19.7265625" style="3" hidden="1" customWidth="1"/>
    <col min="7" max="7" width="14" style="3" customWidth="1"/>
    <col min="8" max="8" width="11.1796875" style="3" customWidth="1"/>
    <col min="9" max="9" width="8.26953125" style="5" customWidth="1"/>
    <col min="10" max="10" width="15" style="5" customWidth="1"/>
    <col min="11" max="11" width="13.26953125" style="3" customWidth="1"/>
    <col min="12" max="14" width="13.26953125" style="3" hidden="1" customWidth="1"/>
    <col min="15" max="15" width="42.54296875" style="6" customWidth="1"/>
    <col min="16" max="18" width="15.81640625" style="3" customWidth="1"/>
    <col min="19" max="19" width="8.81640625" style="7" customWidth="1"/>
    <col min="20" max="20" width="10.81640625" style="3" hidden="1" customWidth="1"/>
    <col min="21" max="21" width="8" style="7" customWidth="1"/>
    <col min="22" max="22" width="10.81640625" style="3" customWidth="1"/>
    <col min="23" max="23" width="10.54296875" style="3" customWidth="1"/>
    <col min="24" max="24" width="17" style="5" customWidth="1"/>
    <col min="25" max="25" width="16.54296875" style="3" customWidth="1"/>
    <col min="26" max="26" width="15.1796875" style="3" customWidth="1"/>
    <col min="27" max="27" width="13.453125" style="3" customWidth="1"/>
    <col min="28" max="28" width="12.26953125" style="3" customWidth="1"/>
    <col min="29" max="29" width="14.81640625" style="3" customWidth="1"/>
    <col min="30" max="30" width="13" style="3" customWidth="1"/>
    <col min="31" max="31" width="12.26953125" style="3" customWidth="1"/>
    <col min="32" max="32" width="16.7265625" style="3" customWidth="1"/>
    <col min="33" max="33" width="12.54296875" style="3" customWidth="1"/>
    <col min="34" max="34" width="18.1796875" style="36" customWidth="1"/>
    <col min="35" max="35" width="13" style="3" customWidth="1"/>
    <col min="36" max="36" width="16.54296875" style="3" hidden="1" customWidth="1"/>
    <col min="37" max="39" width="9.1796875" style="3" hidden="1" customWidth="1"/>
    <col min="40" max="16384" width="9.1796875" style="3"/>
  </cols>
  <sheetData>
    <row r="1" spans="1:40" ht="20.25" customHeight="1">
      <c r="B1" s="2" t="s">
        <v>10</v>
      </c>
      <c r="D1" s="4"/>
      <c r="E1" s="4"/>
    </row>
    <row r="2" spans="1:40" ht="19.5" customHeight="1">
      <c r="B2" s="8" t="s">
        <v>9</v>
      </c>
      <c r="D2" s="4"/>
      <c r="E2" s="4"/>
    </row>
    <row r="3" spans="1:40" ht="12" customHeight="1">
      <c r="D3" s="4"/>
      <c r="E3" s="4"/>
    </row>
    <row r="4" spans="1:40" s="2" customFormat="1" ht="48" customHeight="1">
      <c r="B4" s="165" t="s">
        <v>47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H4" s="36"/>
    </row>
    <row r="5" spans="1:40" s="2" customFormat="1" ht="3.75" customHeight="1">
      <c r="B5" s="9"/>
      <c r="D5" s="10"/>
      <c r="E5" s="10"/>
      <c r="I5" s="11"/>
      <c r="J5" s="11"/>
      <c r="O5" s="6"/>
      <c r="S5" s="12"/>
      <c r="U5" s="12"/>
      <c r="X5" s="11"/>
      <c r="AH5" s="36"/>
    </row>
    <row r="6" spans="1:40" s="2" customFormat="1" ht="126.75" customHeight="1">
      <c r="B6" s="13" t="s">
        <v>32</v>
      </c>
      <c r="C6" s="57" t="s">
        <v>12</v>
      </c>
      <c r="D6" s="32" t="s">
        <v>11</v>
      </c>
      <c r="E6" s="33"/>
      <c r="F6" s="14" t="s">
        <v>11</v>
      </c>
      <c r="G6" s="13" t="s">
        <v>0</v>
      </c>
      <c r="H6" s="13" t="s">
        <v>1</v>
      </c>
      <c r="I6" s="13" t="s">
        <v>2</v>
      </c>
      <c r="J6" s="57" t="s">
        <v>3</v>
      </c>
      <c r="K6" s="13" t="s">
        <v>4</v>
      </c>
      <c r="L6" s="13" t="s">
        <v>5</v>
      </c>
      <c r="M6" s="13" t="s">
        <v>7</v>
      </c>
      <c r="N6" s="56" t="s">
        <v>30</v>
      </c>
      <c r="O6" s="13" t="s">
        <v>6</v>
      </c>
      <c r="P6" s="13" t="s">
        <v>13</v>
      </c>
      <c r="Q6" s="57" t="s">
        <v>14</v>
      </c>
      <c r="R6" s="56" t="s">
        <v>19</v>
      </c>
      <c r="S6" s="15" t="s">
        <v>17</v>
      </c>
      <c r="T6" s="35" t="s">
        <v>29</v>
      </c>
      <c r="U6" s="15" t="s">
        <v>15</v>
      </c>
      <c r="V6" s="35" t="s">
        <v>16</v>
      </c>
      <c r="W6" s="13" t="s">
        <v>31</v>
      </c>
      <c r="X6" s="35" t="s">
        <v>18</v>
      </c>
      <c r="Y6" s="13" t="s">
        <v>20</v>
      </c>
      <c r="Z6" s="57" t="s">
        <v>24</v>
      </c>
      <c r="AA6" s="13" t="s">
        <v>25</v>
      </c>
      <c r="AB6" s="13" t="s">
        <v>26</v>
      </c>
      <c r="AC6" s="13" t="s">
        <v>27</v>
      </c>
      <c r="AD6" s="13" t="s">
        <v>28</v>
      </c>
      <c r="AE6" s="13" t="s">
        <v>21</v>
      </c>
      <c r="AF6" s="13" t="s">
        <v>22</v>
      </c>
      <c r="AG6" s="13" t="s">
        <v>23</v>
      </c>
      <c r="AH6" s="37" t="s">
        <v>8</v>
      </c>
      <c r="AJ6" s="2" t="e">
        <f>VLOOKUP(A9,[1]QLKT!$AA$10:$AC$111,3,0)</f>
        <v>#N/A</v>
      </c>
      <c r="AK6" s="2" t="s">
        <v>258</v>
      </c>
    </row>
    <row r="7" spans="1:40" s="2" customFormat="1" ht="49.5">
      <c r="A7" s="1" t="str">
        <f t="shared" ref="A7:A43" si="0">TRIM(D7)&amp;" "&amp;TRIM(E7)&amp;" "&amp;TRIM(G7)</f>
        <v>Vũ Thị Khánh Ly 18/10/1982</v>
      </c>
      <c r="B7" s="16">
        <v>1</v>
      </c>
      <c r="C7" s="39" t="s">
        <v>181</v>
      </c>
      <c r="D7" s="28" t="s">
        <v>174</v>
      </c>
      <c r="E7" s="40" t="s">
        <v>175</v>
      </c>
      <c r="F7" s="18"/>
      <c r="G7" s="30" t="s">
        <v>378</v>
      </c>
      <c r="H7" s="20" t="s">
        <v>208</v>
      </c>
      <c r="I7" s="20" t="s">
        <v>37</v>
      </c>
      <c r="J7" s="43" t="s">
        <v>154</v>
      </c>
      <c r="K7" s="20" t="s">
        <v>167</v>
      </c>
      <c r="L7" s="16"/>
      <c r="M7" s="21"/>
      <c r="N7" s="42"/>
      <c r="O7" s="16" t="s">
        <v>379</v>
      </c>
      <c r="P7" s="16" t="s">
        <v>176</v>
      </c>
      <c r="Q7" s="43" t="s">
        <v>177</v>
      </c>
      <c r="R7" s="44" t="s">
        <v>178</v>
      </c>
      <c r="S7" s="21">
        <v>3.45</v>
      </c>
      <c r="T7" s="45"/>
      <c r="U7" s="23">
        <v>8.6</v>
      </c>
      <c r="V7" s="46"/>
      <c r="W7" s="21" t="s">
        <v>33</v>
      </c>
      <c r="X7" s="47" t="s">
        <v>182</v>
      </c>
      <c r="Y7" s="22" t="str">
        <f>VLOOKUP(A7,'[2]chen TL'!$D$2:$BD$38,53,0)</f>
        <v>998 /QĐ-ĐHKT ngày 1 tháng 4 năm 2021</v>
      </c>
      <c r="Z7" s="48" t="str">
        <f>VLOOKUP(A7,'[2]chen TL'!$D$2:$R$38,15,0)</f>
        <v>PGS.TS. Nguyễn An Thịnh</v>
      </c>
      <c r="AA7" s="48" t="str">
        <f>VLOOKUP(A7,'[2]chen TL'!$D$2:$U$38,18,0)</f>
        <v>PGS.TS. Lê Văn Chiến</v>
      </c>
      <c r="AB7" s="48" t="str">
        <f>VLOOKUP(A7,'[2]chen TL'!$D$2:$X$38,21,0)</f>
        <v>GS.TS. Ngô Thắng Lợi</v>
      </c>
      <c r="AC7" s="48" t="str">
        <f>VLOOKUP(A7,'[2]chen TL'!$D$2:$AA$38,21,0)</f>
        <v>GS.TS. Ngô Thắng Lợi</v>
      </c>
      <c r="AD7" s="48" t="str">
        <f>VLOOKUP(A7,'[2]chen TL'!$D$2:$AD$38,24,0)</f>
        <v>TS. Nguyễn Thế Kiên</v>
      </c>
      <c r="AE7" s="21" t="str">
        <f>VLOOKUP(A7,'[2]chen TL'!$D$2:$AT$38,43,0)</f>
        <v>ngày 9 tháng 4 năm 2021</v>
      </c>
      <c r="AF7" s="19" t="s">
        <v>179</v>
      </c>
      <c r="AG7" s="52" t="s">
        <v>180</v>
      </c>
      <c r="AH7" s="38"/>
    </row>
    <row r="8" spans="1:40" s="2" customFormat="1" ht="49.5">
      <c r="A8" s="1" t="str">
        <f t="shared" si="0"/>
        <v>Ngô Xuân Quý 13/11/1979</v>
      </c>
      <c r="B8" s="16">
        <v>2</v>
      </c>
      <c r="C8" s="41">
        <v>19057067</v>
      </c>
      <c r="D8" s="28" t="s">
        <v>151</v>
      </c>
      <c r="E8" s="40" t="s">
        <v>152</v>
      </c>
      <c r="F8" s="18"/>
      <c r="G8" s="30" t="s">
        <v>153</v>
      </c>
      <c r="H8" s="20" t="s">
        <v>147</v>
      </c>
      <c r="I8" s="20" t="s">
        <v>35</v>
      </c>
      <c r="J8" s="43" t="s">
        <v>154</v>
      </c>
      <c r="K8" s="20" t="s">
        <v>167</v>
      </c>
      <c r="L8" s="16"/>
      <c r="M8" s="21"/>
      <c r="N8" s="42"/>
      <c r="O8" s="16" t="s">
        <v>155</v>
      </c>
      <c r="P8" s="16" t="s">
        <v>156</v>
      </c>
      <c r="Q8" s="43" t="s">
        <v>157</v>
      </c>
      <c r="R8" s="44" t="s">
        <v>158</v>
      </c>
      <c r="S8" s="21">
        <v>3.15</v>
      </c>
      <c r="T8" s="45"/>
      <c r="U8" s="23">
        <v>8.9</v>
      </c>
      <c r="V8" s="46"/>
      <c r="W8" s="21" t="s">
        <v>33</v>
      </c>
      <c r="X8" s="47" t="s">
        <v>166</v>
      </c>
      <c r="Y8" s="22" t="str">
        <f>VLOOKUP(A8,'[2]chen TL'!$D$2:$BD$38,53,0)</f>
        <v>999 /QĐ-ĐHKT ngày 1 tháng 4 năm 2021</v>
      </c>
      <c r="Z8" s="48" t="str">
        <f>VLOOKUP(A8,'[2]chen TL'!$D$2:$R$38,15,0)</f>
        <v>PGS.TS. Nguyễn An Thịnh</v>
      </c>
      <c r="AA8" s="48" t="str">
        <f>VLOOKUP(A8,'[2]chen TL'!$D$2:$U$38,18,0)</f>
        <v>TS. Nguyễn Quốc Việt</v>
      </c>
      <c r="AB8" s="48" t="str">
        <f>VLOOKUP(A8,'[2]chen TL'!$D$2:$X$38,21,0)</f>
        <v>PGS.TS. Lê Văn Chiến</v>
      </c>
      <c r="AC8" s="48" t="str">
        <f>VLOOKUP(A8,'[2]chen TL'!$D$2:$AA$38,21,0)</f>
        <v>PGS.TS. Lê Văn Chiến</v>
      </c>
      <c r="AD8" s="48" t="str">
        <f>VLOOKUP(A8,'[2]chen TL'!$D$2:$AD$38,24,0)</f>
        <v>TS. Nguyễn Thế Kiên</v>
      </c>
      <c r="AE8" s="21" t="str">
        <f>VLOOKUP(A8,'[2]chen TL'!$D$2:$AT$38,43,0)</f>
        <v>ngày 9 tháng 4 năm 2021</v>
      </c>
      <c r="AF8" s="19" t="s">
        <v>159</v>
      </c>
      <c r="AG8" s="52" t="s">
        <v>160</v>
      </c>
      <c r="AH8" s="38"/>
    </row>
    <row r="9" spans="1:40" ht="49.5">
      <c r="A9" s="1" t="str">
        <f t="shared" si="0"/>
        <v>Nguyễn Thị Thúy Thảo 06/09/1990</v>
      </c>
      <c r="B9" s="16">
        <v>3</v>
      </c>
      <c r="C9" s="20">
        <v>19057068</v>
      </c>
      <c r="D9" s="28" t="s">
        <v>372</v>
      </c>
      <c r="E9" s="29" t="s">
        <v>227</v>
      </c>
      <c r="F9" s="18"/>
      <c r="G9" s="30" t="s">
        <v>228</v>
      </c>
      <c r="H9" s="20" t="s">
        <v>131</v>
      </c>
      <c r="I9" s="20" t="s">
        <v>37</v>
      </c>
      <c r="J9" s="16" t="s">
        <v>154</v>
      </c>
      <c r="K9" s="20" t="s">
        <v>167</v>
      </c>
      <c r="L9" s="16"/>
      <c r="M9" s="21"/>
      <c r="N9" s="21"/>
      <c r="O9" s="16" t="s">
        <v>229</v>
      </c>
      <c r="P9" s="16" t="s">
        <v>230</v>
      </c>
      <c r="Q9" s="16" t="s">
        <v>157</v>
      </c>
      <c r="R9" s="16" t="s">
        <v>231</v>
      </c>
      <c r="S9" s="21">
        <v>9.3000000000000007</v>
      </c>
      <c r="T9" s="22"/>
      <c r="U9" s="23">
        <v>3.5</v>
      </c>
      <c r="V9" s="24"/>
      <c r="W9" s="21" t="s">
        <v>33</v>
      </c>
      <c r="X9" s="20" t="s">
        <v>182</v>
      </c>
      <c r="Y9" s="22" t="str">
        <f>VLOOKUP(A9,'[2]chen TL'!$D$2:$BD$38,53,0)</f>
        <v>1000 /QĐ-ĐHKT ngày 1 tháng 4 năm 2021</v>
      </c>
      <c r="Z9" s="48" t="str">
        <f>VLOOKUP(A9,'[2]chen TL'!$D$2:$R$38,15,0)</f>
        <v>PGS.TS. Nguyễn An Thịnh</v>
      </c>
      <c r="AA9" s="48" t="str">
        <f>VLOOKUP(A9,'[2]chen TL'!$D$2:$U$38,18,0)</f>
        <v>GS.TS. Ngô Thắng Lợi</v>
      </c>
      <c r="AB9" s="48" t="str">
        <f>VLOOKUP(A9,'[2]chen TL'!$D$2:$X$38,21,0)</f>
        <v>TS. Nguyễn Quốc Việt</v>
      </c>
      <c r="AC9" s="48" t="str">
        <f>VLOOKUP(A9,'[2]chen TL'!$D$2:$AA$38,21,0)</f>
        <v>TS. Nguyễn Quốc Việt</v>
      </c>
      <c r="AD9" s="48" t="str">
        <f>VLOOKUP(A9,'[2]chen TL'!$D$2:$AD$38,24,0)</f>
        <v>TS. Nguyễn Thế Kiên</v>
      </c>
      <c r="AE9" s="21" t="str">
        <f>VLOOKUP(A9,'[2]chen TL'!$D$2:$AT$38,43,0)</f>
        <v>ngày 9 tháng 4 năm 2021</v>
      </c>
      <c r="AF9" s="19" t="s">
        <v>232</v>
      </c>
      <c r="AG9" s="52" t="s">
        <v>233</v>
      </c>
      <c r="AH9" s="38"/>
      <c r="AJ9" s="2" t="e">
        <f>VLOOKUP(A10,[1]QLKT!$AA$10:$AC$111,3,0)</f>
        <v>#N/A</v>
      </c>
      <c r="AK9" s="2" t="e">
        <f>VLOOKUP(A9,[3]Sheet1!$A$1:$E$81,5,0)</f>
        <v>#N/A</v>
      </c>
    </row>
    <row r="10" spans="1:40" ht="49.5">
      <c r="A10" s="1" t="str">
        <f t="shared" si="0"/>
        <v>Lê Thị Thu Trang 22/11/1991</v>
      </c>
      <c r="B10" s="16">
        <v>4</v>
      </c>
      <c r="C10" s="20">
        <v>18057676</v>
      </c>
      <c r="D10" s="28" t="s">
        <v>214</v>
      </c>
      <c r="E10" s="29" t="s">
        <v>215</v>
      </c>
      <c r="F10" s="18"/>
      <c r="G10" s="30" t="s">
        <v>216</v>
      </c>
      <c r="H10" s="20" t="s">
        <v>267</v>
      </c>
      <c r="I10" s="20" t="s">
        <v>37</v>
      </c>
      <c r="J10" s="16" t="s">
        <v>335</v>
      </c>
      <c r="K10" s="20" t="s">
        <v>39</v>
      </c>
      <c r="L10" s="16"/>
      <c r="M10" s="21"/>
      <c r="N10" s="21"/>
      <c r="O10" s="16" t="s">
        <v>336</v>
      </c>
      <c r="P10" s="16" t="s">
        <v>337</v>
      </c>
      <c r="Q10" s="16" t="s">
        <v>338</v>
      </c>
      <c r="R10" s="16" t="s">
        <v>339</v>
      </c>
      <c r="S10" s="21">
        <v>3.34</v>
      </c>
      <c r="T10" s="22"/>
      <c r="U10" s="23">
        <v>8</v>
      </c>
      <c r="V10" s="24"/>
      <c r="W10" s="21" t="s">
        <v>33</v>
      </c>
      <c r="X10" s="20" t="s">
        <v>262</v>
      </c>
      <c r="Y10" s="22" t="str">
        <f>VLOOKUP(A10,'[2]chen TL'!$D$2:$BD$38,53,0)</f>
        <v>1001 /QĐ-ĐHKT ngày 1 tháng 4 năm 2021</v>
      </c>
      <c r="Z10" s="48" t="str">
        <f>VLOOKUP(A10,'[2]chen TL'!$D$2:$R$38,15,0)</f>
        <v>TS. Nguyễn Thị Hồng Thúy</v>
      </c>
      <c r="AA10" s="48" t="str">
        <f>VLOOKUP(A10,'[2]chen TL'!$D$2:$U$38,18,0)</f>
        <v>PGS.TS. Nguyễn Phú Giang</v>
      </c>
      <c r="AB10" s="48" t="str">
        <f>VLOOKUP(A10,'[2]chen TL'!$D$2:$X$38,21,0)</f>
        <v>PGS.TS. Trần Trung Tuấn</v>
      </c>
      <c r="AC10" s="48" t="str">
        <f>VLOOKUP(A10,'[2]chen TL'!$D$2:$AA$38,21,0)</f>
        <v>PGS.TS. Trần Trung Tuấn</v>
      </c>
      <c r="AD10" s="48" t="str">
        <f>VLOOKUP(A10,'[2]chen TL'!$D$2:$AD$38,24,0)</f>
        <v>TS. Trần Thế Nữ</v>
      </c>
      <c r="AE10" s="21" t="str">
        <f>VLOOKUP(A10,'[2]chen TL'!$D$2:$AT$38,43,0)</f>
        <v>ngày 9 tháng 4 năm 2021</v>
      </c>
      <c r="AF10" s="19" t="s">
        <v>217</v>
      </c>
      <c r="AG10" s="52" t="s">
        <v>218</v>
      </c>
      <c r="AH10" s="38">
        <v>7350</v>
      </c>
      <c r="AJ10" s="2" t="e">
        <f>VLOOKUP(A11,[1]QLKT!$AA$10:$AC$111,3,0)</f>
        <v>#N/A</v>
      </c>
      <c r="AK10" s="2" t="e">
        <f>VLOOKUP(A10,[3]Sheet1!$A$1:$E$81,5,0)</f>
        <v>#N/A</v>
      </c>
    </row>
    <row r="11" spans="1:40" ht="82.5">
      <c r="A11" s="1" t="str">
        <f t="shared" si="0"/>
        <v>Nguyễn Ngọc Mỹ 26/12/1993</v>
      </c>
      <c r="B11" s="16">
        <v>5</v>
      </c>
      <c r="C11" s="20">
        <v>17058299</v>
      </c>
      <c r="D11" s="28" t="s">
        <v>161</v>
      </c>
      <c r="E11" s="29" t="s">
        <v>234</v>
      </c>
      <c r="F11" s="18" t="s">
        <v>235</v>
      </c>
      <c r="G11" s="30" t="s">
        <v>236</v>
      </c>
      <c r="H11" s="20" t="s">
        <v>207</v>
      </c>
      <c r="I11" s="20" t="s">
        <v>37</v>
      </c>
      <c r="J11" s="16" t="s">
        <v>237</v>
      </c>
      <c r="K11" s="20" t="s">
        <v>121</v>
      </c>
      <c r="L11" s="16"/>
      <c r="M11" s="21"/>
      <c r="N11" s="21"/>
      <c r="O11" s="16" t="s">
        <v>238</v>
      </c>
      <c r="P11" s="16" t="s">
        <v>239</v>
      </c>
      <c r="Q11" s="16" t="s">
        <v>124</v>
      </c>
      <c r="R11" s="16" t="s">
        <v>240</v>
      </c>
      <c r="S11" s="21">
        <v>3.3</v>
      </c>
      <c r="T11" s="22"/>
      <c r="U11" s="23">
        <v>8.5</v>
      </c>
      <c r="V11" s="24"/>
      <c r="W11" s="21" t="s">
        <v>33</v>
      </c>
      <c r="X11" s="20" t="s">
        <v>241</v>
      </c>
      <c r="Y11" s="22" t="str">
        <f>VLOOKUP(A11,'[2]chen TL'!$D$2:$BD$38,53,0)</f>
        <v>1002 /QĐ-ĐHKT ngày 1 tháng 4 năm 2021</v>
      </c>
      <c r="Z11" s="48" t="str">
        <f>VLOOKUP(A11,'[2]chen TL'!$D$2:$R$38,15,0)</f>
        <v>PGS.TS. Hà Văn Hội</v>
      </c>
      <c r="AA11" s="48" t="str">
        <f>VLOOKUP(A11,'[2]chen TL'!$D$2:$U$38,18,0)</f>
        <v>PGS.TS. Doãn Kế Bôn</v>
      </c>
      <c r="AB11" s="48" t="str">
        <f>VLOOKUP(A11,'[2]chen TL'!$D$2:$X$38,21,0)</f>
        <v>PGS.TS. Nguyễn Duy Dũng</v>
      </c>
      <c r="AC11" s="48" t="str">
        <f>VLOOKUP(A11,'[2]chen TL'!$D$2:$AA$38,21,0)</f>
        <v>PGS.TS. Nguyễn Duy Dũng</v>
      </c>
      <c r="AD11" s="48" t="str">
        <f>VLOOKUP(A11,'[2]chen TL'!$D$2:$AD$38,24,0)</f>
        <v>TS. Nguyễn Thị Vũ Hà</v>
      </c>
      <c r="AE11" s="21" t="str">
        <f>VLOOKUP(A11,'[2]chen TL'!$D$2:$AT$38,43,0)</f>
        <v>ngày 13 tháng 4 năm 2021</v>
      </c>
      <c r="AF11" s="19" t="s">
        <v>242</v>
      </c>
      <c r="AG11" s="52" t="s">
        <v>243</v>
      </c>
      <c r="AH11" s="38">
        <v>20700</v>
      </c>
      <c r="AJ11" s="2" t="e">
        <f>VLOOKUP(A12,[1]QLKT!$AA$10:$AC$111,3,0)</f>
        <v>#N/A</v>
      </c>
      <c r="AK11" s="2" t="e">
        <f>VLOOKUP(A11,[3]Sheet1!$A$1:$E$81,5,0)</f>
        <v>#N/A</v>
      </c>
    </row>
    <row r="12" spans="1:40" ht="49.5">
      <c r="A12" s="1" t="str">
        <f t="shared" si="0"/>
        <v>Đào Phương Anh 11/08/1994</v>
      </c>
      <c r="B12" s="16">
        <v>6</v>
      </c>
      <c r="C12" s="20">
        <v>18057501</v>
      </c>
      <c r="D12" s="28" t="s">
        <v>198</v>
      </c>
      <c r="E12" s="29" t="s">
        <v>199</v>
      </c>
      <c r="F12" s="18"/>
      <c r="G12" s="30" t="s">
        <v>200</v>
      </c>
      <c r="H12" s="20" t="s">
        <v>294</v>
      </c>
      <c r="I12" s="20" t="s">
        <v>37</v>
      </c>
      <c r="J12" s="16" t="s">
        <v>38</v>
      </c>
      <c r="K12" s="20" t="s">
        <v>39</v>
      </c>
      <c r="L12" s="16"/>
      <c r="M12" s="21" t="s">
        <v>100</v>
      </c>
      <c r="N12" s="21"/>
      <c r="O12" s="16" t="s">
        <v>326</v>
      </c>
      <c r="P12" s="16" t="s">
        <v>327</v>
      </c>
      <c r="Q12" s="16" t="s">
        <v>81</v>
      </c>
      <c r="R12" s="16" t="s">
        <v>328</v>
      </c>
      <c r="S12" s="21">
        <v>3.08</v>
      </c>
      <c r="T12" s="22"/>
      <c r="U12" s="23">
        <v>8.5</v>
      </c>
      <c r="V12" s="24"/>
      <c r="W12" s="21" t="s">
        <v>33</v>
      </c>
      <c r="X12" s="20" t="s">
        <v>262</v>
      </c>
      <c r="Y12" s="22" t="str">
        <f>VLOOKUP(A12,'[2]chen TL'!$D$2:$BD$38,53,0)</f>
        <v>1107 /QĐ-ĐHKT ngày 9 tháng 4 năm 2021</v>
      </c>
      <c r="Z12" s="48" t="str">
        <f>VLOOKUP(A12,'[2]chen TL'!$D$2:$R$38,15,0)</f>
        <v>PGS.TS. Trần Đức Hiệp</v>
      </c>
      <c r="AA12" s="48" t="str">
        <f>VLOOKUP(A12,'[2]chen TL'!$D$2:$U$38,18,0)</f>
        <v>TS. Đàm Sơn Toại</v>
      </c>
      <c r="AB12" s="48" t="str">
        <f>VLOOKUP(A12,'[2]chen TL'!$D$2:$X$38,21,0)</f>
        <v>PGS.TS. Phan Duy Minh</v>
      </c>
      <c r="AC12" s="48" t="str">
        <f>VLOOKUP(A12,'[2]chen TL'!$D$2:$AA$38,21,0)</f>
        <v>PGS.TS. Phan Duy Minh</v>
      </c>
      <c r="AD12" s="48" t="str">
        <f>VLOOKUP(A12,'[2]chen TL'!$D$2:$AD$38,24,0)</f>
        <v>TS. Nguyễn Thùy Anh</v>
      </c>
      <c r="AE12" s="21" t="str">
        <f>VLOOKUP(A12,'[2]chen TL'!$D$2:$AT$38,43,0)</f>
        <v>ngày 20 tháng 4 năm 2021</v>
      </c>
      <c r="AF12" s="19" t="s">
        <v>201</v>
      </c>
      <c r="AG12" s="52" t="s">
        <v>202</v>
      </c>
      <c r="AH12" s="38">
        <v>7350</v>
      </c>
      <c r="AJ12" s="2" t="e">
        <f>VLOOKUP(A13,[1]QLKT!$AA$10:$AC$111,3,0)</f>
        <v>#N/A</v>
      </c>
      <c r="AK12" s="2" t="e">
        <f>VLOOKUP(A12,[3]Sheet1!$A$1:$E$81,5,0)</f>
        <v>#N/A</v>
      </c>
    </row>
    <row r="13" spans="1:40" ht="49.5">
      <c r="A13" s="1" t="str">
        <f t="shared" si="0"/>
        <v>Nguyễn Doãn Dũng 28/03/1984</v>
      </c>
      <c r="B13" s="16">
        <v>7</v>
      </c>
      <c r="C13" s="20">
        <v>18057088</v>
      </c>
      <c r="D13" s="28" t="s">
        <v>106</v>
      </c>
      <c r="E13" s="29" t="s">
        <v>107</v>
      </c>
      <c r="F13" s="18"/>
      <c r="G13" s="30" t="s">
        <v>108</v>
      </c>
      <c r="H13" s="20" t="s">
        <v>294</v>
      </c>
      <c r="I13" s="20" t="s">
        <v>35</v>
      </c>
      <c r="J13" s="16" t="s">
        <v>38</v>
      </c>
      <c r="K13" s="20" t="s">
        <v>39</v>
      </c>
      <c r="L13" s="16"/>
      <c r="M13" s="21" t="s">
        <v>100</v>
      </c>
      <c r="N13" s="21"/>
      <c r="O13" s="16" t="s">
        <v>295</v>
      </c>
      <c r="P13" s="16" t="s">
        <v>296</v>
      </c>
      <c r="Q13" s="16" t="s">
        <v>140</v>
      </c>
      <c r="R13" s="16" t="s">
        <v>297</v>
      </c>
      <c r="S13" s="21">
        <v>2.92</v>
      </c>
      <c r="T13" s="22"/>
      <c r="U13" s="23">
        <v>7</v>
      </c>
      <c r="V13" s="24"/>
      <c r="W13" s="21" t="s">
        <v>33</v>
      </c>
      <c r="X13" s="20" t="s">
        <v>298</v>
      </c>
      <c r="Y13" s="22" t="str">
        <f>VLOOKUP(A13,'[2]chen TL'!$D$2:$BD$38,53,0)</f>
        <v>1102 /QĐ-ĐHKT ngày 9 tháng 4 năm 2021</v>
      </c>
      <c r="Z13" s="48" t="str">
        <f>VLOOKUP(A13,'[2]chen TL'!$D$2:$R$38,15,0)</f>
        <v>PGS.TS. Nguyễn Trúc Lê</v>
      </c>
      <c r="AA13" s="48" t="str">
        <f>VLOOKUP(A13,'[2]chen TL'!$D$2:$U$38,18,0)</f>
        <v>TS. Hoàng Khắc Lịch</v>
      </c>
      <c r="AB13" s="48" t="str">
        <f>VLOOKUP(A13,'[2]chen TL'!$D$2:$X$38,21,0)</f>
        <v>TS. Lê Đình Thăng</v>
      </c>
      <c r="AC13" s="48" t="str">
        <f>VLOOKUP(A13,'[2]chen TL'!$D$2:$AA$38,21,0)</f>
        <v>TS. Lê Đình Thăng</v>
      </c>
      <c r="AD13" s="48" t="str">
        <f>VLOOKUP(A13,'[2]chen TL'!$D$2:$AD$38,24,0)</f>
        <v>TS. Lê Thị Hồng Điệp</v>
      </c>
      <c r="AE13" s="21" t="str">
        <f>VLOOKUP(A13,'[2]chen TL'!$D$2:$AT$38,43,0)</f>
        <v>ngày 5 tháng 5 năm 2021</v>
      </c>
      <c r="AF13" s="19" t="s">
        <v>109</v>
      </c>
      <c r="AG13" s="52" t="s">
        <v>110</v>
      </c>
      <c r="AH13" s="38" t="s">
        <v>64</v>
      </c>
      <c r="AJ13" s="2" t="e">
        <f>VLOOKUP(A14,[1]QLKT!$AA$10:$AC$111,3,0)</f>
        <v>#N/A</v>
      </c>
      <c r="AK13" s="2" t="e">
        <f>VLOOKUP(A13,[3]Sheet1!$A$1:$E$81,5,0)</f>
        <v>#N/A</v>
      </c>
    </row>
    <row r="14" spans="1:40" ht="49.5">
      <c r="A14" s="1" t="str">
        <f t="shared" si="0"/>
        <v>Nguyễn Hữu Dũng 14/02/1987</v>
      </c>
      <c r="B14" s="16">
        <v>8</v>
      </c>
      <c r="C14" s="20">
        <v>18057089</v>
      </c>
      <c r="D14" s="28" t="s">
        <v>250</v>
      </c>
      <c r="E14" s="29" t="s">
        <v>107</v>
      </c>
      <c r="F14" s="18"/>
      <c r="G14" s="30" t="s">
        <v>251</v>
      </c>
      <c r="H14" s="20" t="s">
        <v>207</v>
      </c>
      <c r="I14" s="20" t="s">
        <v>35</v>
      </c>
      <c r="J14" s="16" t="s">
        <v>38</v>
      </c>
      <c r="K14" s="20" t="s">
        <v>39</v>
      </c>
      <c r="L14" s="16"/>
      <c r="M14" s="21"/>
      <c r="N14" s="21"/>
      <c r="O14" s="16" t="s">
        <v>346</v>
      </c>
      <c r="P14" s="16" t="s">
        <v>347</v>
      </c>
      <c r="Q14" s="16" t="s">
        <v>140</v>
      </c>
      <c r="R14" s="16" t="s">
        <v>348</v>
      </c>
      <c r="S14" s="21">
        <v>2.95</v>
      </c>
      <c r="T14" s="22"/>
      <c r="U14" s="23">
        <v>8.5</v>
      </c>
      <c r="V14" s="24"/>
      <c r="W14" s="21" t="s">
        <v>33</v>
      </c>
      <c r="X14" s="17" t="s">
        <v>298</v>
      </c>
      <c r="Y14" s="22" t="str">
        <f>VLOOKUP(A14,'[2]chen TL'!$D$2:$BD$38,53,0)</f>
        <v>1105 /QĐ-ĐHKT ngày 9 tháng 4 năm 2021</v>
      </c>
      <c r="Z14" s="48" t="str">
        <f>VLOOKUP(A14,'[2]chen TL'!$D$2:$R$38,15,0)</f>
        <v>PGS.TS. Trần Đức Hiệp</v>
      </c>
      <c r="AA14" s="48" t="str">
        <f>VLOOKUP(A14,'[2]chen TL'!$D$2:$U$38,18,0)</f>
        <v>PGS.TS. Phan Duy Minh</v>
      </c>
      <c r="AB14" s="48" t="str">
        <f>VLOOKUP(A14,'[2]chen TL'!$D$2:$X$38,21,0)</f>
        <v>TS. Đàm Sơn Toại</v>
      </c>
      <c r="AC14" s="48" t="str">
        <f>VLOOKUP(A14,'[2]chen TL'!$D$2:$AA$38,21,0)</f>
        <v>TS. Đàm Sơn Toại</v>
      </c>
      <c r="AD14" s="48" t="str">
        <f>VLOOKUP(A14,'[2]chen TL'!$D$2:$AD$38,24,0)</f>
        <v>TS. Nguyễn Thùy Anh</v>
      </c>
      <c r="AE14" s="21" t="str">
        <f>VLOOKUP(A14,'[2]chen TL'!$D$2:$AT$38,43,0)</f>
        <v>ngày 20 tháng 4 năm 2021</v>
      </c>
      <c r="AF14" s="53" t="s">
        <v>252</v>
      </c>
      <c r="AG14" s="53" t="s">
        <v>253</v>
      </c>
      <c r="AH14" s="38">
        <v>7350</v>
      </c>
      <c r="AJ14" s="2" t="e">
        <f>VLOOKUP(#REF!,[1]QLKT!$AA$10:$AC$111,3,0)</f>
        <v>#REF!</v>
      </c>
      <c r="AK14" s="2" t="e">
        <f>VLOOKUP(A14,[3]Sheet1!$A$1:$E$81,5,0)</f>
        <v>#N/A</v>
      </c>
      <c r="AN14" s="17" t="s">
        <v>252</v>
      </c>
    </row>
    <row r="15" spans="1:40" ht="49.5">
      <c r="A15" s="1" t="str">
        <f t="shared" si="0"/>
        <v>Lê Thị Thanh Giang 10/09/1984</v>
      </c>
      <c r="B15" s="16">
        <v>9</v>
      </c>
      <c r="C15" s="20">
        <v>18057519</v>
      </c>
      <c r="D15" s="28" t="s">
        <v>111</v>
      </c>
      <c r="E15" s="29" t="s">
        <v>112</v>
      </c>
      <c r="F15" s="18"/>
      <c r="G15" s="30" t="s">
        <v>113</v>
      </c>
      <c r="H15" s="20" t="s">
        <v>207</v>
      </c>
      <c r="I15" s="20" t="s">
        <v>37</v>
      </c>
      <c r="J15" s="16" t="s">
        <v>38</v>
      </c>
      <c r="K15" s="20" t="s">
        <v>39</v>
      </c>
      <c r="L15" s="16"/>
      <c r="M15" s="21" t="s">
        <v>100</v>
      </c>
      <c r="N15" s="21"/>
      <c r="O15" s="16" t="s">
        <v>299</v>
      </c>
      <c r="P15" s="16" t="s">
        <v>300</v>
      </c>
      <c r="Q15" s="16" t="s">
        <v>301</v>
      </c>
      <c r="R15" s="16" t="s">
        <v>302</v>
      </c>
      <c r="S15" s="21">
        <v>3.21</v>
      </c>
      <c r="T15" s="22"/>
      <c r="U15" s="23">
        <v>8.8000000000000007</v>
      </c>
      <c r="V15" s="24"/>
      <c r="W15" s="21" t="s">
        <v>33</v>
      </c>
      <c r="X15" s="20" t="s">
        <v>262</v>
      </c>
      <c r="Y15" s="22" t="str">
        <f>VLOOKUP(A15,'[2]chen TL'!$D$2:$BD$38,53,0)</f>
        <v>1109 /QĐ-ĐHKT ngày 9 tháng 4 năm 2021</v>
      </c>
      <c r="Z15" s="48" t="str">
        <f>VLOOKUP(A15,'[2]chen TL'!$D$2:$R$38,15,0)</f>
        <v>PGS.TS. Trần Đức Hiệp</v>
      </c>
      <c r="AA15" s="48" t="str">
        <f>VLOOKUP(A15,'[2]chen TL'!$D$2:$U$38,18,0)</f>
        <v>PGS.TS. Nguyễn Thị Thu Hoài</v>
      </c>
      <c r="AB15" s="48" t="str">
        <f>VLOOKUP(A15,'[2]chen TL'!$D$2:$X$38,21,0)</f>
        <v>PGS.TS. Phan Duy Minh</v>
      </c>
      <c r="AC15" s="48" t="str">
        <f>VLOOKUP(A15,'[2]chen TL'!$D$2:$AA$38,21,0)</f>
        <v>PGS.TS. Phan Duy Minh</v>
      </c>
      <c r="AD15" s="48" t="str">
        <f>VLOOKUP(A15,'[2]chen TL'!$D$2:$AD$38,24,0)</f>
        <v>TS. Nguyễn Thùy Anh</v>
      </c>
      <c r="AE15" s="21" t="str">
        <f>VLOOKUP(A15,'[2]chen TL'!$D$2:$AT$38,43,0)</f>
        <v>ngày 20 tháng 4 năm 2021</v>
      </c>
      <c r="AF15" s="19" t="s">
        <v>114</v>
      </c>
      <c r="AG15" s="52" t="s">
        <v>115</v>
      </c>
      <c r="AH15" s="38" t="s">
        <v>64</v>
      </c>
      <c r="AJ15" s="2" t="e">
        <f>VLOOKUP(A16,[1]QLKT!$AA$10:$AC$111,3,0)</f>
        <v>#N/A</v>
      </c>
      <c r="AK15" s="2" t="e">
        <f>VLOOKUP(A15,[3]Sheet1!$A$1:$E$81,5,0)</f>
        <v>#N/A</v>
      </c>
    </row>
    <row r="16" spans="1:40" ht="49.5">
      <c r="A16" s="1" t="str">
        <f t="shared" si="0"/>
        <v>Nguyễn Thị Thu Hằng 21/07/1986</v>
      </c>
      <c r="B16" s="16">
        <v>10</v>
      </c>
      <c r="C16" s="20">
        <v>18057525</v>
      </c>
      <c r="D16" s="28" t="s">
        <v>101</v>
      </c>
      <c r="E16" s="29" t="s">
        <v>102</v>
      </c>
      <c r="F16" s="18"/>
      <c r="G16" s="30" t="s">
        <v>103</v>
      </c>
      <c r="H16" s="20" t="s">
        <v>290</v>
      </c>
      <c r="I16" s="20" t="s">
        <v>37</v>
      </c>
      <c r="J16" s="16" t="s">
        <v>38</v>
      </c>
      <c r="K16" s="20" t="s">
        <v>39</v>
      </c>
      <c r="L16" s="16"/>
      <c r="M16" s="21" t="s">
        <v>100</v>
      </c>
      <c r="N16" s="21"/>
      <c r="O16" s="16" t="s">
        <v>291</v>
      </c>
      <c r="P16" s="16" t="s">
        <v>292</v>
      </c>
      <c r="Q16" s="16" t="s">
        <v>81</v>
      </c>
      <c r="R16" s="16" t="s">
        <v>293</v>
      </c>
      <c r="S16" s="21">
        <v>3.15</v>
      </c>
      <c r="T16" s="22"/>
      <c r="U16" s="23">
        <v>8</v>
      </c>
      <c r="V16" s="24"/>
      <c r="W16" s="21" t="s">
        <v>33</v>
      </c>
      <c r="X16" s="20" t="s">
        <v>262</v>
      </c>
      <c r="Y16" s="22" t="str">
        <f>VLOOKUP(A16,'[2]chen TL'!$D$2:$BD$38,53,0)</f>
        <v>1103 /QĐ-ĐHKT ngày 9 tháng 4 năm 2021</v>
      </c>
      <c r="Z16" s="48" t="str">
        <f>VLOOKUP(A16,'[2]chen TL'!$D$2:$R$38,15,0)</f>
        <v>PGS.TS. Nguyễn Trúc Lê</v>
      </c>
      <c r="AA16" s="48" t="str">
        <f>VLOOKUP(A16,'[2]chen TL'!$D$2:$U$38,18,0)</f>
        <v>TS. Lê Đình Thăng</v>
      </c>
      <c r="AB16" s="48" t="str">
        <f>VLOOKUP(A16,'[2]chen TL'!$D$2:$X$38,21,0)</f>
        <v>PGS.TS. Bùi Văn Huyền</v>
      </c>
      <c r="AC16" s="48" t="str">
        <f>VLOOKUP(A16,'[2]chen TL'!$D$2:$AA$38,21,0)</f>
        <v>PGS.TS. Bùi Văn Huyền</v>
      </c>
      <c r="AD16" s="48" t="str">
        <f>VLOOKUP(A16,'[2]chen TL'!$D$2:$AD$38,24,0)</f>
        <v>TS. Lê Thị Hồng Điệp</v>
      </c>
      <c r="AE16" s="21" t="str">
        <f>VLOOKUP(A16,'[2]chen TL'!$D$2:$AT$38,43,0)</f>
        <v>ngày 5 tháng 5 năm 2021</v>
      </c>
      <c r="AF16" s="19" t="s">
        <v>104</v>
      </c>
      <c r="AG16" s="52" t="s">
        <v>105</v>
      </c>
      <c r="AH16" s="38" t="s">
        <v>64</v>
      </c>
      <c r="AJ16" s="2" t="e">
        <f>VLOOKUP(#REF!,[1]QLKT!$AA$10:$AC$111,3,0)</f>
        <v>#REF!</v>
      </c>
      <c r="AK16" s="2" t="e">
        <f>VLOOKUP(A16,[3]Sheet1!$A$1:$E$81,5,0)</f>
        <v>#N/A</v>
      </c>
    </row>
    <row r="17" spans="1:40" ht="49.5">
      <c r="A17" s="1" t="str">
        <f t="shared" si="0"/>
        <v>Nguyễn Văn Hưng 22/01/1980</v>
      </c>
      <c r="B17" s="16">
        <v>11</v>
      </c>
      <c r="C17" s="20">
        <v>18057534</v>
      </c>
      <c r="D17" s="28" t="s">
        <v>188</v>
      </c>
      <c r="E17" s="29" t="s">
        <v>96</v>
      </c>
      <c r="F17" s="18"/>
      <c r="G17" s="30" t="s">
        <v>189</v>
      </c>
      <c r="H17" s="20" t="s">
        <v>119</v>
      </c>
      <c r="I17" s="20" t="s">
        <v>35</v>
      </c>
      <c r="J17" s="16" t="s">
        <v>38</v>
      </c>
      <c r="K17" s="20" t="s">
        <v>39</v>
      </c>
      <c r="L17" s="16"/>
      <c r="M17" s="21"/>
      <c r="N17" s="21"/>
      <c r="O17" s="16" t="s">
        <v>319</v>
      </c>
      <c r="P17" s="16" t="s">
        <v>320</v>
      </c>
      <c r="Q17" s="16" t="s">
        <v>321</v>
      </c>
      <c r="R17" s="16" t="s">
        <v>322</v>
      </c>
      <c r="S17" s="21">
        <v>3.27</v>
      </c>
      <c r="T17" s="22"/>
      <c r="U17" s="23">
        <v>6.5</v>
      </c>
      <c r="V17" s="24"/>
      <c r="W17" s="21" t="s">
        <v>33</v>
      </c>
      <c r="X17" s="20" t="s">
        <v>262</v>
      </c>
      <c r="Y17" s="22" t="str">
        <f>VLOOKUP(A17,'[2]chen TL'!$D$2:$BD$38,53,0)</f>
        <v>1101 /QĐ-ĐHKT ngày 9 tháng 4 năm 2021</v>
      </c>
      <c r="Z17" s="48" t="str">
        <f>VLOOKUP(A17,'[2]chen TL'!$D$2:$R$38,15,0)</f>
        <v>PGS.TS. Nguyễn Trúc Lê</v>
      </c>
      <c r="AA17" s="48" t="str">
        <f>VLOOKUP(A17,'[2]chen TL'!$D$2:$U$38,18,0)</f>
        <v>PGS.TS. Bùi Văn Huyền</v>
      </c>
      <c r="AB17" s="48" t="str">
        <f>VLOOKUP(A17,'[2]chen TL'!$D$2:$X$38,21,0)</f>
        <v>TS. Lê Đình Thăng</v>
      </c>
      <c r="AC17" s="48" t="str">
        <f>VLOOKUP(A17,'[2]chen TL'!$D$2:$AA$38,21,0)</f>
        <v>TS. Lê Đình Thăng</v>
      </c>
      <c r="AD17" s="48" t="str">
        <f>VLOOKUP(A17,'[2]chen TL'!$D$2:$AD$38,24,0)</f>
        <v>TS. Lê Thị Hồng Điệp</v>
      </c>
      <c r="AE17" s="21" t="str">
        <f>VLOOKUP(A17,'[2]chen TL'!$D$2:$AT$38,43,0)</f>
        <v>ngày 5 tháng 5 năm 2021</v>
      </c>
      <c r="AF17" s="19" t="s">
        <v>190</v>
      </c>
      <c r="AG17" s="52" t="s">
        <v>384</v>
      </c>
      <c r="AH17" s="38">
        <v>7350</v>
      </c>
      <c r="AJ17" s="2" t="e">
        <f>VLOOKUP(A18,[1]QLKT!$AA$10:$AC$111,3,0)</f>
        <v>#N/A</v>
      </c>
      <c r="AK17" s="2" t="e">
        <f>VLOOKUP(A17,[3]Sheet1!$A$1:$E$81,5,0)</f>
        <v>#N/A</v>
      </c>
    </row>
    <row r="18" spans="1:40" ht="49.5">
      <c r="A18" s="1" t="str">
        <f t="shared" si="0"/>
        <v>Phạm Mạnh Hưng 27/05/1990</v>
      </c>
      <c r="B18" s="16">
        <v>12</v>
      </c>
      <c r="C18" s="20">
        <v>18057536</v>
      </c>
      <c r="D18" s="28" t="s">
        <v>95</v>
      </c>
      <c r="E18" s="29" t="s">
        <v>96</v>
      </c>
      <c r="F18" s="18"/>
      <c r="G18" s="30" t="s">
        <v>97</v>
      </c>
      <c r="H18" s="20" t="s">
        <v>207</v>
      </c>
      <c r="I18" s="20" t="s">
        <v>35</v>
      </c>
      <c r="J18" s="16" t="s">
        <v>38</v>
      </c>
      <c r="K18" s="20" t="s">
        <v>39</v>
      </c>
      <c r="L18" s="16"/>
      <c r="M18" s="21" t="s">
        <v>100</v>
      </c>
      <c r="N18" s="21"/>
      <c r="O18" s="16" t="s">
        <v>288</v>
      </c>
      <c r="P18" s="16" t="s">
        <v>176</v>
      </c>
      <c r="Q18" s="16" t="s">
        <v>81</v>
      </c>
      <c r="R18" s="16" t="s">
        <v>289</v>
      </c>
      <c r="S18" s="21">
        <v>3.03</v>
      </c>
      <c r="T18" s="22"/>
      <c r="U18" s="23">
        <v>8.8000000000000007</v>
      </c>
      <c r="V18" s="24"/>
      <c r="W18" s="21" t="s">
        <v>82</v>
      </c>
      <c r="X18" s="20" t="s">
        <v>262</v>
      </c>
      <c r="Y18" s="22" t="str">
        <f>VLOOKUP(A18,'[2]chen TL'!$D$2:$BD$38,53,0)</f>
        <v>1106 /QĐ-ĐHKT ngày 9 tháng 4 năm 2021</v>
      </c>
      <c r="Z18" s="48" t="str">
        <f>VLOOKUP(A18,'[2]chen TL'!$D$2:$R$38,15,0)</f>
        <v>PGS.TS. Trần Đức Hiệp</v>
      </c>
      <c r="AA18" s="48" t="str">
        <f>VLOOKUP(A18,'[2]chen TL'!$D$2:$U$38,18,0)</f>
        <v>PGS.TS. Nguyễn Thị Thu Hoài</v>
      </c>
      <c r="AB18" s="48" t="str">
        <f>VLOOKUP(A18,'[2]chen TL'!$D$2:$X$38,21,0)</f>
        <v>TS. Đàm Sơn Toại</v>
      </c>
      <c r="AC18" s="48" t="str">
        <f>VLOOKUP(A18,'[2]chen TL'!$D$2:$AA$38,21,0)</f>
        <v>TS. Đàm Sơn Toại</v>
      </c>
      <c r="AD18" s="48" t="str">
        <f>VLOOKUP(A18,'[2]chen TL'!$D$2:$AD$38,24,0)</f>
        <v>TS. Nguyễn Thùy Anh</v>
      </c>
      <c r="AE18" s="21" t="str">
        <f>VLOOKUP(A18,'[2]chen TL'!$D$2:$AT$38,43,0)</f>
        <v>ngày 20 tháng 4 năm 2021</v>
      </c>
      <c r="AF18" s="19" t="s">
        <v>98</v>
      </c>
      <c r="AG18" s="52" t="s">
        <v>99</v>
      </c>
      <c r="AH18" s="38" t="s">
        <v>64</v>
      </c>
      <c r="AJ18" s="2" t="e">
        <f>VLOOKUP(#REF!,[1]QLKT!$AA$10:$AC$111,3,0)</f>
        <v>#REF!</v>
      </c>
      <c r="AK18" s="2" t="e">
        <f>VLOOKUP(A18,[3]Sheet1!$A$1:$E$81,5,0)</f>
        <v>#N/A</v>
      </c>
    </row>
    <row r="19" spans="1:40" ht="49.5">
      <c r="A19" s="1" t="str">
        <f t="shared" si="0"/>
        <v>Phạm Thị Hương 20/03/1988</v>
      </c>
      <c r="B19" s="16">
        <v>13</v>
      </c>
      <c r="C19" s="20">
        <v>18057538</v>
      </c>
      <c r="D19" s="28" t="s">
        <v>209</v>
      </c>
      <c r="E19" s="29" t="s">
        <v>210</v>
      </c>
      <c r="F19" s="18"/>
      <c r="G19" s="30" t="s">
        <v>211</v>
      </c>
      <c r="H19" s="20" t="s">
        <v>208</v>
      </c>
      <c r="I19" s="20" t="s">
        <v>37</v>
      </c>
      <c r="J19" s="16" t="s">
        <v>38</v>
      </c>
      <c r="K19" s="20" t="s">
        <v>39</v>
      </c>
      <c r="L19" s="16"/>
      <c r="M19" s="21"/>
      <c r="N19" s="21"/>
      <c r="O19" s="16" t="s">
        <v>332</v>
      </c>
      <c r="P19" s="16" t="s">
        <v>333</v>
      </c>
      <c r="Q19" s="16" t="s">
        <v>81</v>
      </c>
      <c r="R19" s="16" t="s">
        <v>334</v>
      </c>
      <c r="S19" s="21">
        <v>2.96</v>
      </c>
      <c r="T19" s="22"/>
      <c r="U19" s="23">
        <v>7.5</v>
      </c>
      <c r="V19" s="24"/>
      <c r="W19" s="21" t="s">
        <v>33</v>
      </c>
      <c r="X19" s="20" t="s">
        <v>262</v>
      </c>
      <c r="Y19" s="22" t="str">
        <f>VLOOKUP(A19,'[2]chen TL'!$D$2:$BD$38,53,0)</f>
        <v>1104 /QĐ-ĐHKT ngày 9 tháng 4 năm 2021</v>
      </c>
      <c r="Z19" s="48" t="str">
        <f>VLOOKUP(A19,'[2]chen TL'!$D$2:$R$38,15,0)</f>
        <v>PGS.TS. Nguyễn Trúc Lê</v>
      </c>
      <c r="AA19" s="48" t="str">
        <f>VLOOKUP(A19,'[2]chen TL'!$D$2:$U$38,18,0)</f>
        <v>PGS.TS. Bùi Văn Huyền</v>
      </c>
      <c r="AB19" s="48" t="str">
        <f>VLOOKUP(A19,'[2]chen TL'!$D$2:$X$38,21,0)</f>
        <v>TS. Hoàng Khắc Lịch</v>
      </c>
      <c r="AC19" s="48" t="str">
        <f>VLOOKUP(A19,'[2]chen TL'!$D$2:$AA$38,21,0)</f>
        <v>TS. Hoàng Khắc Lịch</v>
      </c>
      <c r="AD19" s="48" t="str">
        <f>VLOOKUP(A19,'[2]chen TL'!$D$2:$AD$38,24,0)</f>
        <v>TS. Lê Thị Hồng Điệp</v>
      </c>
      <c r="AE19" s="21" t="str">
        <f>VLOOKUP(A19,'[2]chen TL'!$D$2:$AT$38,43,0)</f>
        <v>ngày 5 tháng 5 năm 2021</v>
      </c>
      <c r="AF19" s="19" t="s">
        <v>212</v>
      </c>
      <c r="AG19" s="52" t="s">
        <v>213</v>
      </c>
      <c r="AH19" s="38">
        <v>7350</v>
      </c>
      <c r="AJ19" s="2" t="e">
        <f>VLOOKUP(A20,[1]QLKT!$AA$10:$AC$111,3,0)</f>
        <v>#N/A</v>
      </c>
      <c r="AK19" s="2" t="e">
        <f>VLOOKUP(A19,[3]Sheet1!$A$1:$E$81,5,0)</f>
        <v>#N/A</v>
      </c>
    </row>
    <row r="20" spans="1:40" ht="49.5">
      <c r="A20" s="1" t="str">
        <f t="shared" si="0"/>
        <v>Nguyễn Đại Phong 07/06/1990</v>
      </c>
      <c r="B20" s="16">
        <v>14</v>
      </c>
      <c r="C20" s="20">
        <v>18057557</v>
      </c>
      <c r="D20" s="28" t="s">
        <v>254</v>
      </c>
      <c r="E20" s="29" t="s">
        <v>169</v>
      </c>
      <c r="F20" s="18"/>
      <c r="G20" s="30" t="s">
        <v>255</v>
      </c>
      <c r="H20" s="20" t="s">
        <v>349</v>
      </c>
      <c r="I20" s="20" t="s">
        <v>35</v>
      </c>
      <c r="J20" s="16" t="s">
        <v>38</v>
      </c>
      <c r="K20" s="20" t="s">
        <v>39</v>
      </c>
      <c r="L20" s="16"/>
      <c r="M20" s="21" t="s">
        <v>100</v>
      </c>
      <c r="N20" s="21"/>
      <c r="O20" s="16" t="s">
        <v>350</v>
      </c>
      <c r="P20" s="16" t="s">
        <v>42</v>
      </c>
      <c r="Q20" s="16" t="s">
        <v>81</v>
      </c>
      <c r="R20" s="16" t="s">
        <v>351</v>
      </c>
      <c r="S20" s="21">
        <v>2.85</v>
      </c>
      <c r="T20" s="22"/>
      <c r="U20" s="23">
        <v>7.5</v>
      </c>
      <c r="V20" s="24"/>
      <c r="W20" s="21" t="s">
        <v>36</v>
      </c>
      <c r="X20" s="20" t="s">
        <v>262</v>
      </c>
      <c r="Y20" s="22" t="str">
        <f>VLOOKUP(A20,'[2]chen TL'!$D$2:$BD$38,53,0)</f>
        <v>1111 /QĐ-ĐHKT ngày 9 tháng 4 năm 2021</v>
      </c>
      <c r="Z20" s="48" t="str">
        <f>VLOOKUP(A20,'[2]chen TL'!$D$2:$R$38,15,0)</f>
        <v>PGS.TS. Phạm Văn Dũng</v>
      </c>
      <c r="AA20" s="48" t="str">
        <f>VLOOKUP(A20,'[2]chen TL'!$D$2:$U$38,18,0)</f>
        <v>PGS.TS. Phạm Thị Hồng Điệp</v>
      </c>
      <c r="AB20" s="48" t="str">
        <f>VLOOKUP(A20,'[2]chen TL'!$D$2:$X$38,21,0)</f>
        <v>PGS.TS. Đặng Thị Phương Hoa</v>
      </c>
      <c r="AC20" s="48" t="str">
        <f>VLOOKUP(A20,'[2]chen TL'!$D$2:$AA$38,21,0)</f>
        <v>PGS.TS. Đặng Thị Phương Hoa</v>
      </c>
      <c r="AD20" s="48" t="str">
        <f>VLOOKUP(A20,'[2]chen TL'!$D$2:$AD$38,24,0)</f>
        <v>TS. Nguyễn Thị Hương Lan</v>
      </c>
      <c r="AE20" s="21" t="str">
        <f>VLOOKUP(A20,'[2]chen TL'!$D$2:$AT$38,43,0)</f>
        <v>ngày 23 tháng 4 năm 2021</v>
      </c>
      <c r="AF20" s="19" t="s">
        <v>256</v>
      </c>
      <c r="AG20" s="52" t="s">
        <v>257</v>
      </c>
      <c r="AH20" s="38">
        <v>7350</v>
      </c>
      <c r="AJ20" s="2" t="e">
        <f>VLOOKUP(A21,[1]QLKT!$AA$10:$AC$111,3,0)</f>
        <v>#N/A</v>
      </c>
      <c r="AK20" s="2" t="e">
        <f>VLOOKUP(A20,[3]Sheet1!$A$1:$E$81,5,0)</f>
        <v>#N/A</v>
      </c>
    </row>
    <row r="21" spans="1:40" ht="49.5">
      <c r="A21" s="1" t="str">
        <f t="shared" si="0"/>
        <v>Tống Việt Phong 18/09/1984</v>
      </c>
      <c r="B21" s="16">
        <v>15</v>
      </c>
      <c r="C21" s="20">
        <v>18057116</v>
      </c>
      <c r="D21" s="28" t="s">
        <v>168</v>
      </c>
      <c r="E21" s="29" t="s">
        <v>169</v>
      </c>
      <c r="F21" s="18"/>
      <c r="G21" s="30" t="s">
        <v>170</v>
      </c>
      <c r="H21" s="20" t="s">
        <v>207</v>
      </c>
      <c r="I21" s="20" t="s">
        <v>35</v>
      </c>
      <c r="J21" s="16" t="s">
        <v>38</v>
      </c>
      <c r="K21" s="20" t="s">
        <v>39</v>
      </c>
      <c r="L21" s="16"/>
      <c r="M21" s="21"/>
      <c r="N21" s="21"/>
      <c r="O21" s="16" t="s">
        <v>315</v>
      </c>
      <c r="P21" s="16" t="s">
        <v>46</v>
      </c>
      <c r="Q21" s="16" t="s">
        <v>177</v>
      </c>
      <c r="R21" s="16" t="s">
        <v>316</v>
      </c>
      <c r="S21" s="21">
        <v>3.01</v>
      </c>
      <c r="T21" s="22"/>
      <c r="U21" s="23">
        <v>8.8000000000000007</v>
      </c>
      <c r="V21" s="24"/>
      <c r="W21" s="21" t="s">
        <v>33</v>
      </c>
      <c r="X21" s="20" t="s">
        <v>298</v>
      </c>
      <c r="Y21" s="22" t="str">
        <f>VLOOKUP(A21,'[2]chen TL'!$D$2:$BD$38,53,0)</f>
        <v>1110 /QĐ-ĐHKT ngày 9 tháng 4 năm 2021</v>
      </c>
      <c r="Z21" s="48" t="str">
        <f>VLOOKUP(A21,'[2]chen TL'!$D$2:$R$38,15,0)</f>
        <v>PGS.TS. Phạm Văn Dũng</v>
      </c>
      <c r="AA21" s="48" t="str">
        <f>VLOOKUP(A21,'[2]chen TL'!$D$2:$U$38,18,0)</f>
        <v>TS. Lê Kim Sa</v>
      </c>
      <c r="AB21" s="48" t="str">
        <f>VLOOKUP(A21,'[2]chen TL'!$D$2:$X$38,21,0)</f>
        <v>PGS.TS. Đặng Thị Phương Hoa</v>
      </c>
      <c r="AC21" s="48" t="str">
        <f>VLOOKUP(A21,'[2]chen TL'!$D$2:$AA$38,21,0)</f>
        <v>PGS.TS. Đặng Thị Phương Hoa</v>
      </c>
      <c r="AD21" s="48" t="str">
        <f>VLOOKUP(A21,'[2]chen TL'!$D$2:$AD$38,24,0)</f>
        <v>TS. Nguyễn Thị Hương Lan</v>
      </c>
      <c r="AE21" s="21" t="str">
        <f>VLOOKUP(A21,'[2]chen TL'!$D$2:$AT$38,43,0)</f>
        <v>ngày 23 tháng 4 năm 2021</v>
      </c>
      <c r="AF21" s="19" t="s">
        <v>171</v>
      </c>
      <c r="AG21" s="52" t="s">
        <v>172</v>
      </c>
      <c r="AH21" s="38">
        <v>7350</v>
      </c>
      <c r="AJ21" s="2" t="e">
        <f>VLOOKUP(A22,[1]QLKT!$AA$10:$AC$111,3,0)</f>
        <v>#N/A</v>
      </c>
      <c r="AK21" s="2" t="e">
        <f>VLOOKUP(A21,[3]Sheet1!$A$1:$E$81,5,0)</f>
        <v>#N/A</v>
      </c>
    </row>
    <row r="22" spans="1:40" ht="49.5">
      <c r="A22" s="1" t="str">
        <f t="shared" si="0"/>
        <v>Phạm Hồng Sơn 25/08/1991</v>
      </c>
      <c r="B22" s="16">
        <v>16</v>
      </c>
      <c r="C22" s="17">
        <v>18057567</v>
      </c>
      <c r="D22" s="28" t="s">
        <v>144</v>
      </c>
      <c r="E22" s="29" t="s">
        <v>145</v>
      </c>
      <c r="F22" s="18"/>
      <c r="G22" s="30" t="s">
        <v>146</v>
      </c>
      <c r="H22" s="20" t="s">
        <v>207</v>
      </c>
      <c r="I22" s="20" t="s">
        <v>35</v>
      </c>
      <c r="J22" s="16" t="s">
        <v>38</v>
      </c>
      <c r="K22" s="20" t="s">
        <v>39</v>
      </c>
      <c r="L22" s="16"/>
      <c r="M22" s="21" t="s">
        <v>150</v>
      </c>
      <c r="N22" s="21"/>
      <c r="O22" s="16" t="s">
        <v>307</v>
      </c>
      <c r="P22" s="16" t="s">
        <v>308</v>
      </c>
      <c r="Q22" s="16" t="s">
        <v>81</v>
      </c>
      <c r="R22" s="16" t="s">
        <v>309</v>
      </c>
      <c r="S22" s="21">
        <v>2.95</v>
      </c>
      <c r="T22" s="22"/>
      <c r="U22" s="23">
        <v>8.8000000000000007</v>
      </c>
      <c r="V22" s="24"/>
      <c r="W22" s="21" t="s">
        <v>33</v>
      </c>
      <c r="X22" s="20" t="s">
        <v>173</v>
      </c>
      <c r="Y22" s="22" t="str">
        <f>VLOOKUP(A22,'[2]chen TL'!$D$2:$BD$38,53,0)</f>
        <v>1108 /QĐ-ĐHKT ngày 9 tháng 4 năm 2021</v>
      </c>
      <c r="Z22" s="48" t="str">
        <f>VLOOKUP(A22,'[2]chen TL'!$D$2:$R$38,15,0)</f>
        <v>PGS.TS. Trần Đức Hiệp</v>
      </c>
      <c r="AA22" s="48" t="str">
        <f>VLOOKUP(A22,'[2]chen TL'!$D$2:$U$38,18,0)</f>
        <v>PGS.TS. Phan Duy Minh</v>
      </c>
      <c r="AB22" s="48" t="str">
        <f>VLOOKUP(A22,'[2]chen TL'!$D$2:$X$38,21,0)</f>
        <v>PGS.TS. Nguyễn Thị Thu Hoài</v>
      </c>
      <c r="AC22" s="48" t="str">
        <f>VLOOKUP(A22,'[2]chen TL'!$D$2:$AA$38,21,0)</f>
        <v>PGS.TS. Nguyễn Thị Thu Hoài</v>
      </c>
      <c r="AD22" s="48" t="str">
        <f>VLOOKUP(A22,'[2]chen TL'!$D$2:$AD$38,24,0)</f>
        <v>TS. Nguyễn Thùy Anh</v>
      </c>
      <c r="AE22" s="21" t="str">
        <f>VLOOKUP(A22,'[2]chen TL'!$D$2:$AT$38,43,0)</f>
        <v>ngày 20 tháng 4 năm 2021</v>
      </c>
      <c r="AF22" s="19" t="s">
        <v>148</v>
      </c>
      <c r="AG22" s="52" t="s">
        <v>149</v>
      </c>
      <c r="AH22" s="38" t="s">
        <v>64</v>
      </c>
      <c r="AJ22" s="2" t="e">
        <f>VLOOKUP(A23,[1]QLKT!$AA$10:$AC$111,3,0)</f>
        <v>#N/A</v>
      </c>
      <c r="AK22" s="2" t="e">
        <f>VLOOKUP(A22,[3]Sheet1!$A$1:$E$81,5,0)</f>
        <v>#N/A</v>
      </c>
    </row>
    <row r="23" spans="1:40" ht="66">
      <c r="A23" s="1" t="str">
        <f t="shared" si="0"/>
        <v>Nguyễn Ngọc Hoàng 06/11/1988</v>
      </c>
      <c r="B23" s="16">
        <v>17</v>
      </c>
      <c r="C23" s="20">
        <v>18057610</v>
      </c>
      <c r="D23" s="28" t="s">
        <v>161</v>
      </c>
      <c r="E23" s="29" t="s">
        <v>162</v>
      </c>
      <c r="F23" s="18"/>
      <c r="G23" s="41" t="s">
        <v>163</v>
      </c>
      <c r="H23" s="20" t="s">
        <v>310</v>
      </c>
      <c r="I23" s="20" t="s">
        <v>35</v>
      </c>
      <c r="J23" s="16" t="s">
        <v>120</v>
      </c>
      <c r="K23" s="20" t="s">
        <v>39</v>
      </c>
      <c r="L23" s="16"/>
      <c r="M23" s="21"/>
      <c r="N23" s="21"/>
      <c r="O23" s="16" t="s">
        <v>311</v>
      </c>
      <c r="P23" s="16" t="s">
        <v>312</v>
      </c>
      <c r="Q23" s="16" t="s">
        <v>313</v>
      </c>
      <c r="R23" s="16" t="s">
        <v>314</v>
      </c>
      <c r="S23" s="21">
        <v>2.68</v>
      </c>
      <c r="T23" s="22"/>
      <c r="U23" s="23">
        <v>8.6</v>
      </c>
      <c r="V23" s="24"/>
      <c r="W23" s="21" t="s">
        <v>33</v>
      </c>
      <c r="X23" s="20" t="s">
        <v>262</v>
      </c>
      <c r="Y23" s="22" t="str">
        <f>VLOOKUP(A23,'[2]chen TL'!$D$2:$BD$38,53,0)</f>
        <v>1005 /QĐ-ĐHKT ngày 1 tháng 4 năm 2021</v>
      </c>
      <c r="Z23" s="48" t="str">
        <f>VLOOKUP(A23,'[2]chen TL'!$D$2:$R$38,15,0)</f>
        <v>PGS.TS. Hoàng Văn Hải</v>
      </c>
      <c r="AA23" s="48" t="str">
        <f>VLOOKUP(A23,'[2]chen TL'!$D$2:$U$38,18,0)</f>
        <v>PGS.TS. Mai Thanh Lan</v>
      </c>
      <c r="AB23" s="48" t="str">
        <f>VLOOKUP(A23,'[2]chen TL'!$D$2:$X$38,21,0)</f>
        <v>TS. Trương Minh Đức</v>
      </c>
      <c r="AC23" s="48" t="str">
        <f>VLOOKUP(A23,'[2]chen TL'!$D$2:$AA$38,21,0)</f>
        <v>TS. Trương Minh Đức</v>
      </c>
      <c r="AD23" s="48" t="str">
        <f>VLOOKUP(A23,'[2]chen TL'!$D$2:$AD$38,24,0)</f>
        <v>TS. Lưu Thị Minh Ngọc</v>
      </c>
      <c r="AE23" s="21" t="str">
        <f>VLOOKUP(A23,'[2]chen TL'!$D$2:$AT$38,43,0)</f>
        <v>ngày 13 tháng 4 năm 2021</v>
      </c>
      <c r="AF23" s="19" t="s">
        <v>164</v>
      </c>
      <c r="AG23" s="52" t="s">
        <v>165</v>
      </c>
      <c r="AH23" s="38">
        <v>7350</v>
      </c>
      <c r="AJ23" s="2" t="e">
        <f>VLOOKUP(A24,[1]QLKT!$AA$10:$AC$111,3,0)</f>
        <v>#N/A</v>
      </c>
      <c r="AK23" s="2" t="e">
        <f>VLOOKUP(A23,[3]Sheet1!$A$1:$E$81,5,0)</f>
        <v>#N/A</v>
      </c>
    </row>
    <row r="24" spans="1:40" ht="49.5">
      <c r="A24" s="1" t="str">
        <f t="shared" si="0"/>
        <v>Nguyễn Thị Mến 02/05/1994</v>
      </c>
      <c r="B24" s="16">
        <v>18</v>
      </c>
      <c r="C24" s="20">
        <v>18057064</v>
      </c>
      <c r="D24" s="28" t="s">
        <v>128</v>
      </c>
      <c r="E24" s="29" t="s">
        <v>223</v>
      </c>
      <c r="F24" s="18"/>
      <c r="G24" s="30" t="s">
        <v>224</v>
      </c>
      <c r="H24" s="20" t="s">
        <v>131</v>
      </c>
      <c r="I24" s="20" t="s">
        <v>37</v>
      </c>
      <c r="J24" s="16" t="s">
        <v>120</v>
      </c>
      <c r="K24" s="20" t="s">
        <v>39</v>
      </c>
      <c r="L24" s="16"/>
      <c r="M24" s="21"/>
      <c r="N24" s="21"/>
      <c r="O24" s="16" t="s">
        <v>343</v>
      </c>
      <c r="P24" s="16" t="s">
        <v>344</v>
      </c>
      <c r="Q24" s="16" t="s">
        <v>140</v>
      </c>
      <c r="R24" s="16" t="s">
        <v>345</v>
      </c>
      <c r="S24" s="21">
        <v>3.04</v>
      </c>
      <c r="T24" s="22"/>
      <c r="U24" s="23">
        <v>8.6</v>
      </c>
      <c r="V24" s="24"/>
      <c r="W24" s="21" t="s">
        <v>33</v>
      </c>
      <c r="X24" s="20" t="s">
        <v>298</v>
      </c>
      <c r="Y24" s="22" t="str">
        <f>VLOOKUP(A24,'[2]chen TL'!$D$2:$BD$38,53,0)</f>
        <v>1004 /QĐ-ĐHKT ngày 1 tháng 4 năm 2021</v>
      </c>
      <c r="Z24" s="48" t="str">
        <f>VLOOKUP(A24,'[2]chen TL'!$D$2:$R$38,15,0)</f>
        <v>PGS.TS. Hoàng Văn Hải</v>
      </c>
      <c r="AA24" s="48" t="str">
        <f>VLOOKUP(A24,'[2]chen TL'!$D$2:$U$38,18,0)</f>
        <v>TS. Trương Minh Đức</v>
      </c>
      <c r="AB24" s="48" t="str">
        <f>VLOOKUP(A24,'[2]chen TL'!$D$2:$X$38,21,0)</f>
        <v>TS. Vũ Thị Minh Luận</v>
      </c>
      <c r="AC24" s="48" t="str">
        <f>VLOOKUP(A24,'[2]chen TL'!$D$2:$AA$38,21,0)</f>
        <v>TS. Vũ Thị Minh Luận</v>
      </c>
      <c r="AD24" s="48" t="str">
        <f>VLOOKUP(A24,'[2]chen TL'!$D$2:$AD$38,24,0)</f>
        <v>TS. Lưu Thị Minh Ngọc</v>
      </c>
      <c r="AE24" s="21" t="str">
        <f>VLOOKUP(A24,'[2]chen TL'!$D$2:$AT$38,43,0)</f>
        <v>ngày 13 tháng 4 năm 2021</v>
      </c>
      <c r="AF24" s="19" t="s">
        <v>225</v>
      </c>
      <c r="AG24" s="52" t="s">
        <v>226</v>
      </c>
      <c r="AH24" s="38">
        <v>7350</v>
      </c>
      <c r="AI24" s="3">
        <v>1</v>
      </c>
      <c r="AJ24" s="2" t="e">
        <f>VLOOKUP(A25,[1]QLKT!$AA$10:$AC$111,3,0)</f>
        <v>#N/A</v>
      </c>
      <c r="AK24" s="2" t="e">
        <f>VLOOKUP(A24,[3]Sheet1!$A$1:$E$81,5,0)</f>
        <v>#N/A</v>
      </c>
    </row>
    <row r="25" spans="1:40" ht="49.5">
      <c r="A25" s="1" t="str">
        <f t="shared" si="0"/>
        <v>Nguyễn Đăng Quân 05/06/1994</v>
      </c>
      <c r="B25" s="16">
        <v>19</v>
      </c>
      <c r="C25" s="20">
        <v>18057068</v>
      </c>
      <c r="D25" s="28" t="s">
        <v>219</v>
      </c>
      <c r="E25" s="29" t="s">
        <v>220</v>
      </c>
      <c r="F25" s="18"/>
      <c r="G25" s="30" t="s">
        <v>377</v>
      </c>
      <c r="H25" s="20" t="s">
        <v>119</v>
      </c>
      <c r="I25" s="20" t="s">
        <v>35</v>
      </c>
      <c r="J25" s="16" t="s">
        <v>120</v>
      </c>
      <c r="K25" s="20" t="s">
        <v>39</v>
      </c>
      <c r="L25" s="16"/>
      <c r="M25" s="21"/>
      <c r="N25" s="21"/>
      <c r="O25" s="16" t="s">
        <v>340</v>
      </c>
      <c r="P25" s="16" t="s">
        <v>341</v>
      </c>
      <c r="Q25" s="16" t="s">
        <v>140</v>
      </c>
      <c r="R25" s="16" t="s">
        <v>342</v>
      </c>
      <c r="S25" s="21">
        <v>2.89</v>
      </c>
      <c r="T25" s="22"/>
      <c r="U25" s="23">
        <v>8.5</v>
      </c>
      <c r="V25" s="24"/>
      <c r="W25" s="21" t="s">
        <v>33</v>
      </c>
      <c r="X25" s="20" t="s">
        <v>298</v>
      </c>
      <c r="Y25" s="22" t="str">
        <f>VLOOKUP(A25,'[2]chen TL'!$D$2:$BD$38,53,0)</f>
        <v>1007 /QĐ-ĐHKT ngày 1 tháng 4 năm 2021</v>
      </c>
      <c r="Z25" s="48" t="str">
        <f>VLOOKUP(A25,'[2]chen TL'!$D$2:$R$38,15,0)</f>
        <v>PGS.TS. Nguyễn Mạnh Tuân</v>
      </c>
      <c r="AA25" s="48" t="str">
        <f>VLOOKUP(A25,'[2]chen TL'!$D$2:$U$38,18,0)</f>
        <v>TS. Đặng Thị Hương</v>
      </c>
      <c r="AB25" s="48" t="str">
        <f>VLOOKUP(A25,'[2]chen TL'!$D$2:$X$38,21,0)</f>
        <v>PGS.TS. Lê Thái Phong</v>
      </c>
      <c r="AC25" s="48" t="str">
        <f>VLOOKUP(A25,'[2]chen TL'!$D$2:$AA$38,21,0)</f>
        <v>PGS.TS. Lê Thái Phong</v>
      </c>
      <c r="AD25" s="48" t="str">
        <f>VLOOKUP(A25,'[2]chen TL'!$D$2:$AD$38,24,0)</f>
        <v>TS. Vũ Thị Minh Hiền</v>
      </c>
      <c r="AE25" s="21" t="str">
        <f>VLOOKUP(A25,'[2]chen TL'!$D$2:$AT$38,43,0)</f>
        <v>ngày 13 tháng 4 năm 2021</v>
      </c>
      <c r="AF25" s="19" t="s">
        <v>221</v>
      </c>
      <c r="AG25" s="52" t="s">
        <v>222</v>
      </c>
      <c r="AH25" s="38">
        <v>7350</v>
      </c>
      <c r="AJ25" s="2" t="e">
        <f>VLOOKUP(A26,[1]QLKT!$AA$10:$AC$111,3,0)</f>
        <v>#N/A</v>
      </c>
      <c r="AK25" s="2" t="e">
        <f>VLOOKUP(A25,[3]Sheet1!$A$1:$E$81,5,0)</f>
        <v>#N/A</v>
      </c>
      <c r="AN25" s="49" t="s">
        <v>376</v>
      </c>
    </row>
    <row r="26" spans="1:40" ht="49.5">
      <c r="A26" s="1" t="str">
        <f t="shared" si="0"/>
        <v>Nguyễn Đức Tùng 13/08/1990</v>
      </c>
      <c r="B26" s="16">
        <v>20</v>
      </c>
      <c r="C26" s="20">
        <v>18057631</v>
      </c>
      <c r="D26" s="28" t="s">
        <v>192</v>
      </c>
      <c r="E26" s="29" t="s">
        <v>193</v>
      </c>
      <c r="F26" s="18"/>
      <c r="G26" s="30" t="s">
        <v>194</v>
      </c>
      <c r="H26" s="20" t="s">
        <v>207</v>
      </c>
      <c r="I26" s="20" t="s">
        <v>35</v>
      </c>
      <c r="J26" s="16" t="s">
        <v>120</v>
      </c>
      <c r="K26" s="20" t="s">
        <v>39</v>
      </c>
      <c r="L26" s="16"/>
      <c r="M26" s="21" t="s">
        <v>197</v>
      </c>
      <c r="N26" s="21"/>
      <c r="O26" s="16" t="s">
        <v>323</v>
      </c>
      <c r="P26" s="16" t="s">
        <v>324</v>
      </c>
      <c r="Q26" s="16" t="s">
        <v>81</v>
      </c>
      <c r="R26" s="16" t="s">
        <v>325</v>
      </c>
      <c r="S26" s="21">
        <v>3.24</v>
      </c>
      <c r="T26" s="22"/>
      <c r="U26" s="23">
        <v>8.5</v>
      </c>
      <c r="V26" s="24"/>
      <c r="W26" s="21" t="s">
        <v>33</v>
      </c>
      <c r="X26" s="20" t="s">
        <v>262</v>
      </c>
      <c r="Y26" s="22" t="str">
        <f>VLOOKUP(A26,'[2]chen TL'!$D$2:$BD$38,53,0)</f>
        <v>1006 /QĐ-ĐHKT ngày 1 tháng 4 năm 2021</v>
      </c>
      <c r="Z26" s="48" t="str">
        <f>VLOOKUP(A26,'[2]chen TL'!$D$2:$R$38,15,0)</f>
        <v>PGS.TS. Nguyễn Mạnh Tuân</v>
      </c>
      <c r="AA26" s="48" t="str">
        <f>VLOOKUP(A26,'[2]chen TL'!$D$2:$U$38,18,0)</f>
        <v>PGS.TS. Lê Thái Phong</v>
      </c>
      <c r="AB26" s="48" t="str">
        <f>VLOOKUP(A26,'[2]chen TL'!$D$2:$X$38,21,0)</f>
        <v>TS. Lương Thu Hà</v>
      </c>
      <c r="AC26" s="48" t="str">
        <f>VLOOKUP(A26,'[2]chen TL'!$D$2:$AA$38,21,0)</f>
        <v>TS. Lương Thu Hà</v>
      </c>
      <c r="AD26" s="48" t="str">
        <f>VLOOKUP(A26,'[2]chen TL'!$D$2:$AD$38,24,0)</f>
        <v>TS. Vũ Thị Minh Hiền</v>
      </c>
      <c r="AE26" s="21" t="str">
        <f>VLOOKUP(A26,'[2]chen TL'!$D$2:$AT$38,43,0)</f>
        <v>ngày 13 tháng 4 năm 2021</v>
      </c>
      <c r="AF26" s="19" t="s">
        <v>195</v>
      </c>
      <c r="AG26" s="52" t="s">
        <v>196</v>
      </c>
      <c r="AH26" s="38" t="s">
        <v>64</v>
      </c>
      <c r="AJ26" s="2" t="e">
        <f>VLOOKUP(A27,[1]QLKT!$AA$10:$AC$111,3,0)</f>
        <v>#N/A</v>
      </c>
      <c r="AK26" s="2" t="e">
        <f>VLOOKUP(A26,[3]Sheet1!$A$1:$E$81,5,0)</f>
        <v>#N/A</v>
      </c>
    </row>
    <row r="27" spans="1:40" ht="82.5">
      <c r="A27" s="1" t="str">
        <f t="shared" si="0"/>
        <v>Nguyễn Văn Cường 24/06/1989</v>
      </c>
      <c r="B27" s="16">
        <v>21</v>
      </c>
      <c r="C27" s="20">
        <v>17058234</v>
      </c>
      <c r="D27" s="28" t="s">
        <v>188</v>
      </c>
      <c r="E27" s="29" t="s">
        <v>73</v>
      </c>
      <c r="F27" s="18"/>
      <c r="G27" s="19" t="s">
        <v>244</v>
      </c>
      <c r="H27" s="20" t="s">
        <v>119</v>
      </c>
      <c r="I27" s="20" t="s">
        <v>35</v>
      </c>
      <c r="J27" s="16" t="s">
        <v>120</v>
      </c>
      <c r="K27" s="20" t="s">
        <v>121</v>
      </c>
      <c r="L27" s="16"/>
      <c r="M27" s="21"/>
      <c r="N27" s="21"/>
      <c r="O27" s="16" t="s">
        <v>245</v>
      </c>
      <c r="P27" s="16" t="s">
        <v>246</v>
      </c>
      <c r="Q27" s="16" t="s">
        <v>124</v>
      </c>
      <c r="R27" s="16" t="s">
        <v>247</v>
      </c>
      <c r="S27" s="21">
        <v>2.96</v>
      </c>
      <c r="T27" s="22"/>
      <c r="U27" s="23">
        <v>8.5</v>
      </c>
      <c r="V27" s="24"/>
      <c r="W27" s="21" t="s">
        <v>33</v>
      </c>
      <c r="X27" s="20" t="s">
        <v>241</v>
      </c>
      <c r="Y27" s="22" t="str">
        <f>VLOOKUP(A27,'[2]chen TL'!$D$2:$BD$38,53,0)</f>
        <v>1003 /QĐ-ĐHKT ngày 1 tháng 4 năm 2021</v>
      </c>
      <c r="Z27" s="48" t="str">
        <f>VLOOKUP(A27,'[2]chen TL'!$D$2:$R$38,15,0)</f>
        <v>PGS.TS. Hoàng Văn Hải</v>
      </c>
      <c r="AA27" s="48" t="str">
        <f>VLOOKUP(A27,'[2]chen TL'!$D$2:$U$38,18,0)</f>
        <v>TS. Vũ Thị Minh Luận</v>
      </c>
      <c r="AB27" s="48" t="str">
        <f>VLOOKUP(A27,'[2]chen TL'!$D$2:$X$38,21,0)</f>
        <v>PGS.TS. Mai Thanh Lan</v>
      </c>
      <c r="AC27" s="48" t="str">
        <f>VLOOKUP(A27,'[2]chen TL'!$D$2:$AA$38,21,0)</f>
        <v>PGS.TS. Mai Thanh Lan</v>
      </c>
      <c r="AD27" s="48" t="str">
        <f>VLOOKUP(A27,'[2]chen TL'!$D$2:$AD$38,24,0)</f>
        <v>TS. Lưu Thị Minh Ngọc</v>
      </c>
      <c r="AE27" s="21" t="str">
        <f>VLOOKUP(A27,'[2]chen TL'!$D$2:$AT$38,43,0)</f>
        <v>ngày 13 tháng 4 năm 2021</v>
      </c>
      <c r="AF27" s="19" t="s">
        <v>248</v>
      </c>
      <c r="AG27" s="52" t="s">
        <v>249</v>
      </c>
      <c r="AH27" s="38">
        <v>21375</v>
      </c>
      <c r="AJ27" s="2" t="e">
        <f>VLOOKUP(A28,[1]QLKT!$AA$10:$AC$111,3,0)</f>
        <v>#N/A</v>
      </c>
      <c r="AK27" s="2" t="e">
        <f>VLOOKUP(A27,[3]Sheet1!$A$1:$E$81,5,0)</f>
        <v>#N/A</v>
      </c>
    </row>
    <row r="28" spans="1:40" ht="66">
      <c r="A28" s="1" t="str">
        <f t="shared" si="0"/>
        <v>Đặng Thị Mai 27/03/1990</v>
      </c>
      <c r="B28" s="16">
        <v>22</v>
      </c>
      <c r="C28" s="20">
        <v>17058259</v>
      </c>
      <c r="D28" s="28" t="s">
        <v>117</v>
      </c>
      <c r="E28" s="29" t="s">
        <v>116</v>
      </c>
      <c r="F28" s="18"/>
      <c r="G28" s="30" t="s">
        <v>118</v>
      </c>
      <c r="H28" s="20" t="s">
        <v>119</v>
      </c>
      <c r="I28" s="20" t="s">
        <v>37</v>
      </c>
      <c r="J28" s="16" t="s">
        <v>120</v>
      </c>
      <c r="K28" s="20" t="s">
        <v>121</v>
      </c>
      <c r="L28" s="16"/>
      <c r="M28" s="21"/>
      <c r="N28" s="21"/>
      <c r="O28" s="16" t="s">
        <v>122</v>
      </c>
      <c r="P28" s="16" t="s">
        <v>123</v>
      </c>
      <c r="Q28" s="16" t="s">
        <v>124</v>
      </c>
      <c r="R28" s="16" t="s">
        <v>125</v>
      </c>
      <c r="S28" s="21">
        <v>3.06</v>
      </c>
      <c r="T28" s="22"/>
      <c r="U28" s="23">
        <v>8.9</v>
      </c>
      <c r="V28" s="24"/>
      <c r="W28" s="21" t="s">
        <v>82</v>
      </c>
      <c r="X28" s="20" t="s">
        <v>135</v>
      </c>
      <c r="Y28" s="22" t="str">
        <f>VLOOKUP(A28,'[2]chen TL'!$D$2:$BD$38,53,0)</f>
        <v>1008 /QĐ-ĐHKT ngày 1 tháng 4 năm 2021</v>
      </c>
      <c r="Z28" s="48" t="str">
        <f>VLOOKUP(A28,'[2]chen TL'!$D$2:$R$38,15,0)</f>
        <v>PGS.TS. Nguyễn Mạnh Tuân</v>
      </c>
      <c r="AA28" s="48" t="str">
        <f>VLOOKUP(A28,'[2]chen TL'!$D$2:$U$38,18,0)</f>
        <v>TS. Lương Thu Hà</v>
      </c>
      <c r="AB28" s="48" t="str">
        <f>VLOOKUP(A28,'[2]chen TL'!$D$2:$X$38,21,0)</f>
        <v>TS. Đặng Thị Hương</v>
      </c>
      <c r="AC28" s="48" t="str">
        <f>VLOOKUP(A28,'[2]chen TL'!$D$2:$AA$38,21,0)</f>
        <v>TS. Đặng Thị Hương</v>
      </c>
      <c r="AD28" s="48" t="str">
        <f>VLOOKUP(A28,'[2]chen TL'!$D$2:$AD$38,24,0)</f>
        <v>TS. Vũ Thị Minh Hiền</v>
      </c>
      <c r="AE28" s="21" t="str">
        <f>VLOOKUP(A28,'[2]chen TL'!$D$2:$AT$38,43,0)</f>
        <v>ngày 13 tháng 4 năm 2021</v>
      </c>
      <c r="AF28" s="19" t="s">
        <v>126</v>
      </c>
      <c r="AG28" s="52" t="s">
        <v>127</v>
      </c>
      <c r="AH28" s="38">
        <v>21375000</v>
      </c>
      <c r="AJ28" s="2" t="e">
        <f>VLOOKUP(A29,[1]QLKT!$AA$10:$AC$111,3,0)</f>
        <v>#N/A</v>
      </c>
      <c r="AK28" s="2" t="e">
        <f>VLOOKUP(A28,[3]Sheet1!$A$1:$E$81,5,0)</f>
        <v>#N/A</v>
      </c>
    </row>
    <row r="29" spans="1:40" ht="49.5">
      <c r="A29" s="1" t="str">
        <f t="shared" si="0"/>
        <v>Trần Mạnh Cường 21/05/1991</v>
      </c>
      <c r="B29" s="16">
        <v>23</v>
      </c>
      <c r="C29" s="20">
        <v>18057698</v>
      </c>
      <c r="D29" s="28" t="s">
        <v>72</v>
      </c>
      <c r="E29" s="29" t="s">
        <v>73</v>
      </c>
      <c r="F29" s="18"/>
      <c r="G29" s="30" t="s">
        <v>74</v>
      </c>
      <c r="H29" s="20" t="s">
        <v>207</v>
      </c>
      <c r="I29" s="20" t="s">
        <v>35</v>
      </c>
      <c r="J29" s="16" t="s">
        <v>371</v>
      </c>
      <c r="K29" s="20" t="s">
        <v>39</v>
      </c>
      <c r="L29" s="16"/>
      <c r="M29" s="21" t="s">
        <v>45</v>
      </c>
      <c r="N29" s="21"/>
      <c r="O29" s="16" t="s">
        <v>277</v>
      </c>
      <c r="P29" s="16" t="s">
        <v>278</v>
      </c>
      <c r="Q29" s="16" t="s">
        <v>279</v>
      </c>
      <c r="R29" s="16" t="s">
        <v>280</v>
      </c>
      <c r="S29" s="21">
        <v>2.85</v>
      </c>
      <c r="T29" s="22"/>
      <c r="U29" s="23">
        <v>8.8000000000000007</v>
      </c>
      <c r="V29" s="24"/>
      <c r="W29" s="21" t="s">
        <v>36</v>
      </c>
      <c r="X29" s="20" t="s">
        <v>262</v>
      </c>
      <c r="Y29" s="22" t="str">
        <f>VLOOKUP(A29,'[2]chen TL'!$D$2:$BD$38,53,0)</f>
        <v>1023 /QĐ-ĐHKT ngày 2 tháng 4 năm 2021</v>
      </c>
      <c r="Z29" s="48" t="str">
        <f>VLOOKUP(A29,'[2]chen TL'!$D$2:$R$38,15,0)</f>
        <v>PGS.TS. Lê Trung Thành</v>
      </c>
      <c r="AA29" s="48" t="str">
        <f>VLOOKUP(A29,'[2]chen TL'!$D$2:$U$38,18,0)</f>
        <v>PGS.TS. Lê Hoàng Nga</v>
      </c>
      <c r="AB29" s="48" t="str">
        <f>VLOOKUP(A29,'[2]chen TL'!$D$2:$X$38,21,0)</f>
        <v>PGS.TS. Đào Minh Phúc</v>
      </c>
      <c r="AC29" s="48" t="str">
        <f>VLOOKUP(A29,'[2]chen TL'!$D$2:$AA$38,21,0)</f>
        <v>PGS.TS. Đào Minh Phúc</v>
      </c>
      <c r="AD29" s="48" t="str">
        <f>VLOOKUP(A29,'[2]chen TL'!$D$2:$AD$38,24,0)</f>
        <v>TS. Lê Hồng Hạnh</v>
      </c>
      <c r="AE29" s="21" t="str">
        <f>VLOOKUP(A29,'[2]chen TL'!$D$2:$AT$38,43,0)</f>
        <v>ngày 14 tháng 4 năm 2021</v>
      </c>
      <c r="AF29" s="19" t="s">
        <v>75</v>
      </c>
      <c r="AG29" s="52" t="s">
        <v>76</v>
      </c>
      <c r="AH29" s="38" t="s">
        <v>64</v>
      </c>
      <c r="AJ29" s="2" t="e">
        <f>VLOOKUP(A30,[1]QLKT!$AA$10:$AC$111,3,0)</f>
        <v>#N/A</v>
      </c>
      <c r="AK29" s="2" t="e">
        <f>VLOOKUP(A29,[3]Sheet1!$A$1:$E$81,5,0)</f>
        <v>#N/A</v>
      </c>
      <c r="AN29" s="3" t="s">
        <v>373</v>
      </c>
    </row>
    <row r="30" spans="1:40" ht="49.5">
      <c r="A30" s="1" t="str">
        <f t="shared" si="0"/>
        <v>Nguyễn Thị Dung 16/11/1995</v>
      </c>
      <c r="B30" s="16">
        <v>24</v>
      </c>
      <c r="C30" s="17" t="s">
        <v>139</v>
      </c>
      <c r="D30" s="28" t="s">
        <v>128</v>
      </c>
      <c r="E30" s="29" t="s">
        <v>41</v>
      </c>
      <c r="F30" s="18"/>
      <c r="G30" s="30" t="s">
        <v>136</v>
      </c>
      <c r="H30" s="20" t="s">
        <v>34</v>
      </c>
      <c r="I30" s="20" t="s">
        <v>37</v>
      </c>
      <c r="J30" s="16" t="s">
        <v>371</v>
      </c>
      <c r="K30" s="20" t="s">
        <v>121</v>
      </c>
      <c r="L30" s="16"/>
      <c r="M30" s="21" t="s">
        <v>45</v>
      </c>
      <c r="N30" s="21"/>
      <c r="O30" s="16" t="s">
        <v>137</v>
      </c>
      <c r="P30" s="16" t="s">
        <v>138</v>
      </c>
      <c r="Q30" s="16" t="s">
        <v>140</v>
      </c>
      <c r="R30" s="25" t="s">
        <v>141</v>
      </c>
      <c r="S30" s="21">
        <v>2.91</v>
      </c>
      <c r="T30" s="22"/>
      <c r="U30" s="23">
        <v>8.1999999999999993</v>
      </c>
      <c r="V30" s="24"/>
      <c r="W30" s="21" t="s">
        <v>82</v>
      </c>
      <c r="X30" s="20" t="s">
        <v>380</v>
      </c>
      <c r="Y30" s="22" t="str">
        <f>VLOOKUP(A30,'[2]chen TL'!$D$2:$BD$38,53,0)</f>
        <v>1024 /QĐ-ĐHKT ngày 2 tháng 4 năm 2021</v>
      </c>
      <c r="Z30" s="48" t="str">
        <f>VLOOKUP(A30,'[2]chen TL'!$D$2:$R$38,15,0)</f>
        <v>PGS.TS. Lê Trung Thành</v>
      </c>
      <c r="AA30" s="48" t="str">
        <f>VLOOKUP(A30,'[2]chen TL'!$D$2:$U$38,18,0)</f>
        <v>PGS.TS. Nguyễn Văn Hiệu</v>
      </c>
      <c r="AB30" s="48" t="str">
        <f>VLOOKUP(A30,'[2]chen TL'!$D$2:$X$38,21,0)</f>
        <v>PGS.TS. Đào Minh Phúc</v>
      </c>
      <c r="AC30" s="48" t="str">
        <f>VLOOKUP(A30,'[2]chen TL'!$D$2:$AA$38,21,0)</f>
        <v>PGS.TS. Đào Minh Phúc</v>
      </c>
      <c r="AD30" s="48" t="str">
        <f>VLOOKUP(A30,'[2]chen TL'!$D$2:$AD$38,24,0)</f>
        <v>TS. Lê Hồng Hạnh</v>
      </c>
      <c r="AE30" s="21" t="str">
        <f>VLOOKUP(A30,'[2]chen TL'!$D$2:$AT$38,43,0)</f>
        <v>ngày 14 tháng 4 năm 2021</v>
      </c>
      <c r="AF30" s="19" t="s">
        <v>142</v>
      </c>
      <c r="AG30" s="52" t="s">
        <v>143</v>
      </c>
      <c r="AH30" s="38">
        <v>21375</v>
      </c>
      <c r="AJ30" s="2" t="e">
        <f>VLOOKUP(A31,[1]QLKT!$AA$10:$AC$111,3,0)</f>
        <v>#N/A</v>
      </c>
      <c r="AK30" s="2" t="e">
        <f>VLOOKUP(A30,[3]Sheet1!$A$1:$E$81,5,0)</f>
        <v>#N/A</v>
      </c>
    </row>
    <row r="31" spans="1:40" ht="66">
      <c r="A31" s="1" t="str">
        <f t="shared" si="0"/>
        <v>Nguyễn Thị Thanh Dung 14/12/1989</v>
      </c>
      <c r="B31" s="16">
        <v>25</v>
      </c>
      <c r="C31" s="20">
        <v>18057700</v>
      </c>
      <c r="D31" s="28" t="s">
        <v>58</v>
      </c>
      <c r="E31" s="29" t="s">
        <v>41</v>
      </c>
      <c r="F31" s="18"/>
      <c r="G31" s="30" t="s">
        <v>59</v>
      </c>
      <c r="H31" s="20" t="s">
        <v>267</v>
      </c>
      <c r="I31" s="20" t="s">
        <v>37</v>
      </c>
      <c r="J31" s="16" t="s">
        <v>371</v>
      </c>
      <c r="K31" s="20" t="s">
        <v>39</v>
      </c>
      <c r="L31" s="16"/>
      <c r="M31" s="21" t="s">
        <v>45</v>
      </c>
      <c r="N31" s="21"/>
      <c r="O31" s="16" t="s">
        <v>268</v>
      </c>
      <c r="P31" s="16" t="s">
        <v>269</v>
      </c>
      <c r="Q31" s="16" t="s">
        <v>81</v>
      </c>
      <c r="R31" s="16" t="s">
        <v>270</v>
      </c>
      <c r="S31" s="21">
        <v>3.03</v>
      </c>
      <c r="T31" s="22"/>
      <c r="U31" s="23">
        <v>8.6999999999999993</v>
      </c>
      <c r="V31" s="24"/>
      <c r="W31" s="21" t="s">
        <v>33</v>
      </c>
      <c r="X31" s="20" t="s">
        <v>262</v>
      </c>
      <c r="Y31" s="22" t="str">
        <f>VLOOKUP(A31,'[2]chen TL'!$D$2:$BD$38,53,0)</f>
        <v>1025 /QĐ-ĐHKT ngày 2 tháng 4 năm 2021</v>
      </c>
      <c r="Z31" s="48" t="str">
        <f>VLOOKUP(A31,'[2]chen TL'!$D$2:$R$38,15,0)</f>
        <v>PGS.TS. Lê Trung Thành</v>
      </c>
      <c r="AA31" s="48" t="str">
        <f>VLOOKUP(A31,'[2]chen TL'!$D$2:$U$38,18,0)</f>
        <v>PGS.TS. Đào Minh Phúc</v>
      </c>
      <c r="AB31" s="48" t="str">
        <f>VLOOKUP(A31,'[2]chen TL'!$D$2:$X$38,21,0)</f>
        <v>PGS.TS. Lê Hoàng Nga</v>
      </c>
      <c r="AC31" s="48" t="str">
        <f>VLOOKUP(A31,'[2]chen TL'!$D$2:$AA$38,21,0)</f>
        <v>PGS.TS. Lê Hoàng Nga</v>
      </c>
      <c r="AD31" s="48" t="str">
        <f>VLOOKUP(A31,'[2]chen TL'!$D$2:$AD$38,24,0)</f>
        <v>TS. Lê Hồng Hạnh</v>
      </c>
      <c r="AE31" s="21" t="str">
        <f>VLOOKUP(A31,'[2]chen TL'!$D$2:$AT$38,43,0)</f>
        <v>ngày 14 tháng 4 năm 2021</v>
      </c>
      <c r="AF31" s="19" t="s">
        <v>60</v>
      </c>
      <c r="AG31" s="52" t="s">
        <v>61</v>
      </c>
      <c r="AH31" s="38">
        <v>7350</v>
      </c>
      <c r="AJ31" s="2" t="e">
        <f>VLOOKUP(A32,[1]QLKT!$AA$10:$AC$111,3,0)</f>
        <v>#N/A</v>
      </c>
      <c r="AK31" s="2" t="e">
        <f>VLOOKUP(A31,[3]Sheet1!$A$1:$E$81,5,0)</f>
        <v>#N/A</v>
      </c>
    </row>
    <row r="32" spans="1:40" ht="49.5">
      <c r="A32" s="1" t="str">
        <f t="shared" si="0"/>
        <v>Thân Thị Việt Hà 01/01/1993</v>
      </c>
      <c r="B32" s="16">
        <v>26</v>
      </c>
      <c r="C32" s="20">
        <v>18057706</v>
      </c>
      <c r="D32" s="28" t="s">
        <v>77</v>
      </c>
      <c r="E32" s="29" t="s">
        <v>78</v>
      </c>
      <c r="F32" s="18"/>
      <c r="G32" s="30" t="s">
        <v>79</v>
      </c>
      <c r="H32" s="20" t="s">
        <v>43</v>
      </c>
      <c r="I32" s="20" t="s">
        <v>37</v>
      </c>
      <c r="J32" s="16" t="s">
        <v>371</v>
      </c>
      <c r="K32" s="20" t="s">
        <v>39</v>
      </c>
      <c r="L32" s="16"/>
      <c r="M32" s="21" t="s">
        <v>45</v>
      </c>
      <c r="N32" s="21"/>
      <c r="O32" s="16" t="s">
        <v>281</v>
      </c>
      <c r="P32" s="16" t="s">
        <v>80</v>
      </c>
      <c r="Q32" s="16" t="s">
        <v>81</v>
      </c>
      <c r="R32" s="16" t="s">
        <v>282</v>
      </c>
      <c r="S32" s="21">
        <v>2.93</v>
      </c>
      <c r="T32" s="22"/>
      <c r="U32" s="23">
        <v>8.6</v>
      </c>
      <c r="V32" s="24"/>
      <c r="W32" s="21" t="s">
        <v>82</v>
      </c>
      <c r="X32" s="20" t="s">
        <v>262</v>
      </c>
      <c r="Y32" s="22" t="str">
        <f>VLOOKUP(A32,'[2]chen TL'!$D$2:$BD$38,53,0)</f>
        <v>1033 /QĐ-ĐHKT ngày 2 tháng 4 năm 2021</v>
      </c>
      <c r="Z32" s="48" t="str">
        <f>VLOOKUP(A32,'[2]chen TL'!$D$2:$R$38,15,0)</f>
        <v>PGS.TS. Trịnh Thị Hoa Mai</v>
      </c>
      <c r="AA32" s="48" t="str">
        <f>VLOOKUP(A32,'[2]chen TL'!$D$2:$U$38,18,0)</f>
        <v>TS. Nguyễn Duy Việt</v>
      </c>
      <c r="AB32" s="48" t="str">
        <f>VLOOKUP(A32,'[2]chen TL'!$D$2:$X$38,21,0)</f>
        <v>PGS.TS. Mai Thu Hiền</v>
      </c>
      <c r="AC32" s="48" t="str">
        <f>VLOOKUP(A32,'[2]chen TL'!$D$2:$AA$38,21,0)</f>
        <v>PGS.TS. Mai Thu Hiền</v>
      </c>
      <c r="AD32" s="48" t="str">
        <f>VLOOKUP(A32,'[2]chen TL'!$D$2:$AD$38,24,0)</f>
        <v>TS. Nguyễn Phú Hà</v>
      </c>
      <c r="AE32" s="21" t="str">
        <f>VLOOKUP(A32,'[2]chen TL'!$D$2:$AT$38,43,0)</f>
        <v>ngày 13 tháng 4 năm 2021</v>
      </c>
      <c r="AF32" s="19" t="s">
        <v>83</v>
      </c>
      <c r="AG32" s="52" t="s">
        <v>84</v>
      </c>
      <c r="AH32" s="38" t="s">
        <v>64</v>
      </c>
      <c r="AJ32" s="2" t="e">
        <f>VLOOKUP(A33,[1]QLKT!$AA$10:$AC$111,3,0)</f>
        <v>#N/A</v>
      </c>
      <c r="AK32" s="2" t="e">
        <f>VLOOKUP(A32,[3]Sheet1!$A$1:$E$81,5,0)</f>
        <v>#N/A</v>
      </c>
    </row>
    <row r="33" spans="1:40" ht="49.5">
      <c r="A33" s="1" t="str">
        <f t="shared" si="0"/>
        <v>Trần Thanh Hòa 15/08/1981</v>
      </c>
      <c r="B33" s="16">
        <v>27</v>
      </c>
      <c r="C33" s="20">
        <v>18057710</v>
      </c>
      <c r="D33" s="28" t="s">
        <v>53</v>
      </c>
      <c r="E33" s="29" t="s">
        <v>54</v>
      </c>
      <c r="F33" s="18"/>
      <c r="G33" s="30" t="s">
        <v>55</v>
      </c>
      <c r="H33" s="20" t="s">
        <v>34</v>
      </c>
      <c r="I33" s="20" t="s">
        <v>37</v>
      </c>
      <c r="J33" s="16" t="s">
        <v>371</v>
      </c>
      <c r="K33" s="20" t="s">
        <v>39</v>
      </c>
      <c r="L33" s="16"/>
      <c r="M33" s="21" t="s">
        <v>45</v>
      </c>
      <c r="N33" s="21"/>
      <c r="O33" s="16" t="s">
        <v>263</v>
      </c>
      <c r="P33" s="16" t="s">
        <v>264</v>
      </c>
      <c r="Q33" s="16" t="s">
        <v>265</v>
      </c>
      <c r="R33" s="16" t="s">
        <v>266</v>
      </c>
      <c r="S33" s="21">
        <v>2.99</v>
      </c>
      <c r="T33" s="22"/>
      <c r="U33" s="23">
        <v>8.6999999999999993</v>
      </c>
      <c r="V33" s="24"/>
      <c r="W33" s="21" t="s">
        <v>33</v>
      </c>
      <c r="X33" s="20" t="s">
        <v>381</v>
      </c>
      <c r="Y33" s="22" t="str">
        <f>VLOOKUP(A33,'[2]chen TL'!$D$2:$BD$38,53,0)</f>
        <v>1027 /QĐ-ĐHKT ngày 2 tháng 4 năm 2021</v>
      </c>
      <c r="Z33" s="48" t="str">
        <f>VLOOKUP(A33,'[2]chen TL'!$D$2:$R$38,15,0)</f>
        <v>PGS.TS. Lê Trung Thành</v>
      </c>
      <c r="AA33" s="48" t="str">
        <f>VLOOKUP(A33,'[2]chen TL'!$D$2:$U$38,18,0)</f>
        <v>PGS.TS. Nguyễn Văn Hiệu</v>
      </c>
      <c r="AB33" s="48" t="str">
        <f>VLOOKUP(A33,'[2]chen TL'!$D$2:$X$38,21,0)</f>
        <v>PGS.TS. Lê Hoàng Nga</v>
      </c>
      <c r="AC33" s="48" t="str">
        <f>VLOOKUP(A33,'[2]chen TL'!$D$2:$AA$38,21,0)</f>
        <v>PGS.TS. Lê Hoàng Nga</v>
      </c>
      <c r="AD33" s="48" t="str">
        <f>VLOOKUP(A33,'[2]chen TL'!$D$2:$AD$38,24,0)</f>
        <v>TS. Lê Hồng Hạnh</v>
      </c>
      <c r="AE33" s="21" t="str">
        <f>VLOOKUP(A33,'[2]chen TL'!$D$2:$AT$38,43,0)</f>
        <v>ngày 14 tháng 4 năm 2021</v>
      </c>
      <c r="AF33" s="19" t="s">
        <v>56</v>
      </c>
      <c r="AG33" s="52" t="s">
        <v>57</v>
      </c>
      <c r="AH33" s="38">
        <v>7350</v>
      </c>
      <c r="AJ33" s="2" t="e">
        <f>VLOOKUP(A34,[1]QLKT!$AA$10:$AC$111,3,0)</f>
        <v>#N/A</v>
      </c>
      <c r="AK33" s="2" t="e">
        <f>VLOOKUP(A33,[3]Sheet1!$A$1:$E$81,5,0)</f>
        <v>#N/A</v>
      </c>
    </row>
    <row r="34" spans="1:40" ht="49.5">
      <c r="A34" s="1" t="str">
        <f t="shared" si="0"/>
        <v>Dương Thị Mai Huê 14/07/1980</v>
      </c>
      <c r="B34" s="16">
        <v>28</v>
      </c>
      <c r="C34" s="20">
        <v>18057712</v>
      </c>
      <c r="D34" s="28" t="s">
        <v>85</v>
      </c>
      <c r="E34" s="29" t="s">
        <v>86</v>
      </c>
      <c r="F34" s="18"/>
      <c r="G34" s="30" t="s">
        <v>87</v>
      </c>
      <c r="H34" s="20" t="s">
        <v>207</v>
      </c>
      <c r="I34" s="20" t="s">
        <v>37</v>
      </c>
      <c r="J34" s="16" t="s">
        <v>371</v>
      </c>
      <c r="K34" s="20" t="s">
        <v>39</v>
      </c>
      <c r="L34" s="16"/>
      <c r="M34" s="21" t="s">
        <v>45</v>
      </c>
      <c r="N34" s="21"/>
      <c r="O34" s="16" t="s">
        <v>283</v>
      </c>
      <c r="P34" s="16" t="s">
        <v>284</v>
      </c>
      <c r="Q34" s="16" t="s">
        <v>81</v>
      </c>
      <c r="R34" s="16" t="s">
        <v>285</v>
      </c>
      <c r="S34" s="21">
        <v>3.01</v>
      </c>
      <c r="T34" s="22"/>
      <c r="U34" s="23">
        <v>8.4</v>
      </c>
      <c r="V34" s="24"/>
      <c r="W34" s="21" t="s">
        <v>33</v>
      </c>
      <c r="X34" s="20" t="s">
        <v>262</v>
      </c>
      <c r="Y34" s="22" t="str">
        <f>VLOOKUP(A34,'[2]chen TL'!$D$2:$BD$38,53,0)</f>
        <v>1028 /QĐ-ĐHKT ngày 2 tháng 4 năm 2021</v>
      </c>
      <c r="Z34" s="48" t="str">
        <f>VLOOKUP(A34,'[2]chen TL'!$D$2:$R$38,15,0)</f>
        <v>TS. Đinh Thị Thanh Vân</v>
      </c>
      <c r="AA34" s="48" t="str">
        <f>VLOOKUP(A34,'[2]chen TL'!$D$2:$U$38,18,0)</f>
        <v>PGS.TS. Nguyễn Thị Bất</v>
      </c>
      <c r="AB34" s="48" t="str">
        <f>VLOOKUP(A34,'[2]chen TL'!$D$2:$X$38,21,0)</f>
        <v>TS. Nguyễn Đức Tú</v>
      </c>
      <c r="AC34" s="48" t="str">
        <f>VLOOKUP(A34,'[2]chen TL'!$D$2:$AA$38,21,0)</f>
        <v>TS. Nguyễn Đức Tú</v>
      </c>
      <c r="AD34" s="48" t="str">
        <f>VLOOKUP(A34,'[2]chen TL'!$D$2:$AD$38,24,0)</f>
        <v>TS. Vũ Thị Loan</v>
      </c>
      <c r="AE34" s="21" t="str">
        <f>VLOOKUP(A34,'[2]chen TL'!$D$2:$AT$38,43,0)</f>
        <v>ngày 14 tháng 4 năm 2021</v>
      </c>
      <c r="AF34" s="19" t="s">
        <v>88</v>
      </c>
      <c r="AG34" s="52" t="s">
        <v>89</v>
      </c>
      <c r="AH34" s="38" t="s">
        <v>64</v>
      </c>
      <c r="AJ34" s="2" t="e">
        <f>VLOOKUP(A35,[1]QLKT!$AA$10:$AC$111,3,0)</f>
        <v>#N/A</v>
      </c>
      <c r="AK34" s="2" t="e">
        <f>VLOOKUP(A34,[3]Sheet1!$A$1:$E$81,5,0)</f>
        <v>#N/A</v>
      </c>
    </row>
    <row r="35" spans="1:40" ht="49.5">
      <c r="A35" s="1" t="str">
        <f t="shared" si="0"/>
        <v>Nguyễn Thị Thanh Huyền 03/11/1988</v>
      </c>
      <c r="B35" s="16">
        <v>29</v>
      </c>
      <c r="C35" s="20">
        <v>18057714</v>
      </c>
      <c r="D35" s="28" t="s">
        <v>58</v>
      </c>
      <c r="E35" s="29" t="s">
        <v>203</v>
      </c>
      <c r="F35" s="18"/>
      <c r="G35" s="30" t="s">
        <v>204</v>
      </c>
      <c r="H35" s="20" t="s">
        <v>374</v>
      </c>
      <c r="I35" s="20" t="s">
        <v>37</v>
      </c>
      <c r="J35" s="16" t="s">
        <v>371</v>
      </c>
      <c r="K35" s="20" t="s">
        <v>39</v>
      </c>
      <c r="L35" s="16"/>
      <c r="M35" s="21"/>
      <c r="N35" s="21"/>
      <c r="O35" s="16" t="s">
        <v>329</v>
      </c>
      <c r="P35" s="16" t="s">
        <v>330</v>
      </c>
      <c r="Q35" s="16" t="s">
        <v>81</v>
      </c>
      <c r="R35" s="16" t="s">
        <v>331</v>
      </c>
      <c r="S35" s="21">
        <v>3.09</v>
      </c>
      <c r="T35" s="22"/>
      <c r="U35" s="23">
        <v>8.8000000000000007</v>
      </c>
      <c r="V35" s="24"/>
      <c r="W35" s="21" t="s">
        <v>33</v>
      </c>
      <c r="X35" s="20" t="s">
        <v>382</v>
      </c>
      <c r="Y35" s="22" t="str">
        <f>VLOOKUP(A35,'[2]chen TL'!$D$2:$BD$38,53,0)</f>
        <v>1029 /QĐ-ĐHKT ngày 2 tháng 4 năm 2021</v>
      </c>
      <c r="Z35" s="48" t="str">
        <f>VLOOKUP(A35,'[2]chen TL'!$D$2:$R$38,15,0)</f>
        <v>TS. Đinh Thị Thanh Vân</v>
      </c>
      <c r="AA35" s="48" t="str">
        <f>VLOOKUP(A35,'[2]chen TL'!$D$2:$U$38,18,0)</f>
        <v>TS. Nguyễn Thế Hùng</v>
      </c>
      <c r="AB35" s="48" t="str">
        <f>VLOOKUP(A35,'[2]chen TL'!$D$2:$X$38,21,0)</f>
        <v>TS. Nguyễn Đức Tú</v>
      </c>
      <c r="AC35" s="48" t="str">
        <f>VLOOKUP(A35,'[2]chen TL'!$D$2:$AA$38,21,0)</f>
        <v>TS. Nguyễn Đức Tú</v>
      </c>
      <c r="AD35" s="48" t="str">
        <f>VLOOKUP(A35,'[2]chen TL'!$D$2:$AD$38,24,0)</f>
        <v>TS. Vũ Thị Loan</v>
      </c>
      <c r="AE35" s="21" t="str">
        <f>VLOOKUP(A35,'[2]chen TL'!$D$2:$AT$38,43,0)</f>
        <v>ngày 14 tháng 4 năm 2021</v>
      </c>
      <c r="AF35" s="19" t="s">
        <v>205</v>
      </c>
      <c r="AG35" s="52" t="s">
        <v>206</v>
      </c>
      <c r="AH35" s="38">
        <v>7350</v>
      </c>
      <c r="AJ35" s="2" t="e">
        <f>VLOOKUP(A36,[1]QLKT!$AA$10:$AC$111,3,0)</f>
        <v>#N/A</v>
      </c>
      <c r="AK35" s="2" t="e">
        <f>VLOOKUP(A35,[3]Sheet1!$A$1:$E$81,5,0)</f>
        <v>#N/A</v>
      </c>
    </row>
    <row r="36" spans="1:40" ht="49.5">
      <c r="A36" s="1" t="str">
        <f t="shared" si="0"/>
        <v>Trần Văn Lý 10/10/1983</v>
      </c>
      <c r="B36" s="16">
        <v>30</v>
      </c>
      <c r="C36" s="20">
        <v>18057723</v>
      </c>
      <c r="D36" s="28" t="s">
        <v>48</v>
      </c>
      <c r="E36" s="29" t="s">
        <v>49</v>
      </c>
      <c r="F36" s="18"/>
      <c r="G36" s="30" t="s">
        <v>50</v>
      </c>
      <c r="H36" s="20" t="s">
        <v>44</v>
      </c>
      <c r="I36" s="20" t="s">
        <v>35</v>
      </c>
      <c r="J36" s="16" t="s">
        <v>371</v>
      </c>
      <c r="K36" s="20" t="s">
        <v>39</v>
      </c>
      <c r="L36" s="16"/>
      <c r="M36" s="21" t="s">
        <v>45</v>
      </c>
      <c r="N36" s="21"/>
      <c r="O36" s="16" t="s">
        <v>259</v>
      </c>
      <c r="P36" s="16" t="s">
        <v>260</v>
      </c>
      <c r="Q36" s="16" t="s">
        <v>81</v>
      </c>
      <c r="R36" s="16" t="s">
        <v>261</v>
      </c>
      <c r="S36" s="21">
        <v>2.92</v>
      </c>
      <c r="T36" s="22"/>
      <c r="U36" s="23">
        <v>8.5</v>
      </c>
      <c r="V36" s="24"/>
      <c r="W36" s="21" t="s">
        <v>36</v>
      </c>
      <c r="X36" s="20" t="s">
        <v>262</v>
      </c>
      <c r="Y36" s="22" t="str">
        <f>VLOOKUP(A36,'[2]chen TL'!$D$2:$BD$38,53,0)</f>
        <v>1035 /QĐ-ĐHKT ngày 2 tháng 4 năm 2021</v>
      </c>
      <c r="Z36" s="48" t="str">
        <f>VLOOKUP(A36,'[2]chen TL'!$D$2:$R$38,15,0)</f>
        <v>PGS.TS. Trịnh Thị Hoa Mai</v>
      </c>
      <c r="AA36" s="48" t="str">
        <f>VLOOKUP(A36,'[2]chen TL'!$D$2:$U$38,18,0)</f>
        <v>PGS.TS. Trần Đăng Khâm</v>
      </c>
      <c r="AB36" s="48" t="str">
        <f>VLOOKUP(A36,'[2]chen TL'!$D$2:$X$38,21,0)</f>
        <v>TS. Nguyễn Duy Việt</v>
      </c>
      <c r="AC36" s="48" t="str">
        <f>VLOOKUP(A36,'[2]chen TL'!$D$2:$AA$38,21,0)</f>
        <v>TS. Nguyễn Duy Việt</v>
      </c>
      <c r="AD36" s="48" t="str">
        <f>VLOOKUP(A36,'[2]chen TL'!$D$2:$AD$38,24,0)</f>
        <v>TS. Nguyễn Phú Hà</v>
      </c>
      <c r="AE36" s="21" t="str">
        <f>VLOOKUP(A36,'[2]chen TL'!$D$2:$AT$38,43,0)</f>
        <v>ngày 13 tháng 4 năm 2021</v>
      </c>
      <c r="AF36" s="19" t="s">
        <v>51</v>
      </c>
      <c r="AG36" s="52" t="s">
        <v>52</v>
      </c>
      <c r="AH36" s="38">
        <v>7350</v>
      </c>
      <c r="AJ36" s="2" t="e">
        <f>VLOOKUP(A37,[1]QLKT!$AA$10:$AC$111,3,0)</f>
        <v>#N/A</v>
      </c>
      <c r="AK36" s="2" t="e">
        <f>VLOOKUP(A36,[3]Sheet1!$A$1:$E$81,5,0)</f>
        <v>#N/A</v>
      </c>
      <c r="AN36" s="3" t="s">
        <v>375</v>
      </c>
    </row>
    <row r="37" spans="1:40" ht="49.5">
      <c r="A37" s="1" t="str">
        <f t="shared" si="0"/>
        <v>Nguyễn Tiến Mạnh 20/03/1994</v>
      </c>
      <c r="B37" s="16">
        <v>31</v>
      </c>
      <c r="C37" s="20">
        <v>18057726</v>
      </c>
      <c r="D37" s="28" t="s">
        <v>183</v>
      </c>
      <c r="E37" s="29" t="s">
        <v>184</v>
      </c>
      <c r="F37" s="18"/>
      <c r="G37" s="30" t="s">
        <v>185</v>
      </c>
      <c r="H37" s="20" t="s">
        <v>294</v>
      </c>
      <c r="I37" s="20" t="s">
        <v>35</v>
      </c>
      <c r="J37" s="16" t="s">
        <v>371</v>
      </c>
      <c r="K37" s="20" t="s">
        <v>39</v>
      </c>
      <c r="L37" s="16"/>
      <c r="M37" s="21"/>
      <c r="N37" s="21"/>
      <c r="O37" s="16" t="s">
        <v>317</v>
      </c>
      <c r="P37" s="16" t="s">
        <v>284</v>
      </c>
      <c r="Q37" s="16" t="s">
        <v>81</v>
      </c>
      <c r="R37" s="16" t="s">
        <v>318</v>
      </c>
      <c r="S37" s="21">
        <v>2.81</v>
      </c>
      <c r="T37" s="22"/>
      <c r="U37" s="23">
        <v>8.8000000000000007</v>
      </c>
      <c r="V37" s="24"/>
      <c r="W37" s="21" t="s">
        <v>33</v>
      </c>
      <c r="X37" s="20" t="s">
        <v>262</v>
      </c>
      <c r="Y37" s="22" t="str">
        <f>VLOOKUP(A37,'[2]chen TL'!$D$2:$BD$38,53,0)</f>
        <v>1030 /QĐ-ĐHKT ngày 2 tháng 4 năm 2021</v>
      </c>
      <c r="Z37" s="48" t="str">
        <f>VLOOKUP(A37,'[2]chen TL'!$D$2:$R$38,15,0)</f>
        <v>TS. Đinh Thị Thanh Vân</v>
      </c>
      <c r="AA37" s="48" t="str">
        <f>VLOOKUP(A37,'[2]chen TL'!$D$2:$U$38,18,0)</f>
        <v>TS. Nguyễn Đức Tú</v>
      </c>
      <c r="AB37" s="48" t="str">
        <f>VLOOKUP(A37,'[2]chen TL'!$D$2:$X$38,21,0)</f>
        <v>PGS.TS. Nguyễn Thị Bất</v>
      </c>
      <c r="AC37" s="48" t="str">
        <f>VLOOKUP(A37,'[2]chen TL'!$D$2:$AA$38,21,0)</f>
        <v>PGS.TS. Nguyễn Thị Bất</v>
      </c>
      <c r="AD37" s="48" t="str">
        <f>VLOOKUP(A37,'[2]chen TL'!$D$2:$AD$38,24,0)</f>
        <v>TS. Vũ Thị Loan</v>
      </c>
      <c r="AE37" s="21" t="str">
        <f>VLOOKUP(A37,'[2]chen TL'!$D$2:$AT$38,43,0)</f>
        <v>ngày 14 tháng 4 năm 2021</v>
      </c>
      <c r="AF37" s="19" t="s">
        <v>186</v>
      </c>
      <c r="AG37" s="52" t="s">
        <v>187</v>
      </c>
      <c r="AH37" s="38">
        <v>7350</v>
      </c>
      <c r="AJ37" s="2" t="e">
        <f>VLOOKUP(A38,[1]QLKT!$AA$10:$AC$111,3,0)</f>
        <v>#N/A</v>
      </c>
      <c r="AK37" s="2" t="e">
        <f>VLOOKUP(A37,[3]Sheet1!$A$1:$E$81,5,0)</f>
        <v>#N/A</v>
      </c>
    </row>
    <row r="38" spans="1:40" ht="49.5">
      <c r="A38" s="1" t="str">
        <f t="shared" si="0"/>
        <v>Nguyễn Thị Ngọc 29/11/1993</v>
      </c>
      <c r="B38" s="16">
        <v>32</v>
      </c>
      <c r="C38" s="20" t="s">
        <v>134</v>
      </c>
      <c r="D38" s="28" t="s">
        <v>128</v>
      </c>
      <c r="E38" s="29" t="s">
        <v>129</v>
      </c>
      <c r="F38" s="18"/>
      <c r="G38" s="30" t="s">
        <v>130</v>
      </c>
      <c r="H38" s="20" t="s">
        <v>131</v>
      </c>
      <c r="I38" s="20" t="s">
        <v>37</v>
      </c>
      <c r="J38" s="16" t="s">
        <v>371</v>
      </c>
      <c r="K38" s="20" t="s">
        <v>39</v>
      </c>
      <c r="L38" s="16"/>
      <c r="M38" s="21"/>
      <c r="N38" s="21"/>
      <c r="O38" s="16" t="s">
        <v>303</v>
      </c>
      <c r="P38" s="16" t="s">
        <v>304</v>
      </c>
      <c r="Q38" s="16" t="s">
        <v>305</v>
      </c>
      <c r="R38" s="16" t="s">
        <v>306</v>
      </c>
      <c r="S38" s="21">
        <v>2.86</v>
      </c>
      <c r="T38" s="22"/>
      <c r="U38" s="23">
        <v>8</v>
      </c>
      <c r="V38" s="24"/>
      <c r="W38" s="21" t="s">
        <v>33</v>
      </c>
      <c r="X38" s="20" t="s">
        <v>173</v>
      </c>
      <c r="Y38" s="22" t="str">
        <f>VLOOKUP(A38,'[2]chen TL'!$D$2:$BD$38,53,0)</f>
        <v>1032 /QĐ-ĐHKT ngày 2 tháng 4 năm 2021</v>
      </c>
      <c r="Z38" s="48" t="str">
        <f>VLOOKUP(A38,'[2]chen TL'!$D$2:$R$38,15,0)</f>
        <v>PGS.TS. Trịnh Thị Hoa Mai</v>
      </c>
      <c r="AA38" s="48" t="str">
        <f>VLOOKUP(A38,'[2]chen TL'!$D$2:$U$38,18,0)</f>
        <v>PGS.TS. Trần Đăng Khâm</v>
      </c>
      <c r="AB38" s="48" t="str">
        <f>VLOOKUP(A38,'[2]chen TL'!$D$2:$X$38,21,0)</f>
        <v>PGS.TS. Mai Thu Hiền</v>
      </c>
      <c r="AC38" s="48" t="str">
        <f>VLOOKUP(A38,'[2]chen TL'!$D$2:$AA$38,21,0)</f>
        <v>PGS.TS. Mai Thu Hiền</v>
      </c>
      <c r="AD38" s="48" t="str">
        <f>VLOOKUP(A38,'[2]chen TL'!$D$2:$AD$38,24,0)</f>
        <v>TS. Nguyễn Phú Hà</v>
      </c>
      <c r="AE38" s="21" t="str">
        <f>VLOOKUP(A38,'[2]chen TL'!$D$2:$AT$38,43,0)</f>
        <v>ngày 13 tháng 4 năm 2021</v>
      </c>
      <c r="AF38" s="19" t="s">
        <v>132</v>
      </c>
      <c r="AG38" s="52" t="s">
        <v>133</v>
      </c>
      <c r="AH38" s="38" t="s">
        <v>64</v>
      </c>
      <c r="AJ38" s="2" t="e">
        <f>VLOOKUP(A39,[1]QLKT!$AA$10:$AC$111,3,0)</f>
        <v>#N/A</v>
      </c>
      <c r="AK38" s="2" t="e">
        <f>VLOOKUP(A38,[3]Sheet1!$A$1:$E$81,5,0)</f>
        <v>#N/A</v>
      </c>
    </row>
    <row r="39" spans="1:40" ht="66">
      <c r="A39" s="1" t="str">
        <f t="shared" si="0"/>
        <v>Nguyễn Thị Hồng Nhung 07/02/1992</v>
      </c>
      <c r="B39" s="16">
        <v>33</v>
      </c>
      <c r="C39" s="20">
        <v>18057730</v>
      </c>
      <c r="D39" s="28" t="s">
        <v>90</v>
      </c>
      <c r="E39" s="29" t="s">
        <v>91</v>
      </c>
      <c r="F39" s="18"/>
      <c r="G39" s="30" t="s">
        <v>92</v>
      </c>
      <c r="H39" s="20" t="s">
        <v>271</v>
      </c>
      <c r="I39" s="20" t="s">
        <v>37</v>
      </c>
      <c r="J39" s="16" t="s">
        <v>371</v>
      </c>
      <c r="K39" s="20" t="s">
        <v>39</v>
      </c>
      <c r="L39" s="16"/>
      <c r="M39" s="21" t="s">
        <v>45</v>
      </c>
      <c r="N39" s="21"/>
      <c r="O39" s="16" t="s">
        <v>286</v>
      </c>
      <c r="P39" s="16" t="s">
        <v>260</v>
      </c>
      <c r="Q39" s="16" t="s">
        <v>81</v>
      </c>
      <c r="R39" s="16" t="s">
        <v>287</v>
      </c>
      <c r="S39" s="21">
        <v>3.08</v>
      </c>
      <c r="T39" s="22"/>
      <c r="U39" s="23">
        <v>8.4</v>
      </c>
      <c r="V39" s="24"/>
      <c r="W39" s="21" t="s">
        <v>33</v>
      </c>
      <c r="X39" s="20" t="s">
        <v>262</v>
      </c>
      <c r="Y39" s="22" t="str">
        <f>VLOOKUP(A39,'[2]chen TL'!$D$2:$BD$38,53,0)</f>
        <v>1026 /QĐ-ĐHKT ngày 2 tháng 4 năm 2021</v>
      </c>
      <c r="Z39" s="48" t="str">
        <f>VLOOKUP(A39,'[2]chen TL'!$D$2:$R$38,15,0)</f>
        <v>PGS.TS. Lê Trung Thành</v>
      </c>
      <c r="AA39" s="48" t="str">
        <f>VLOOKUP(A39,'[2]chen TL'!$D$2:$U$38,18,0)</f>
        <v>PGS.TS. Lê Hoàng Nga</v>
      </c>
      <c r="AB39" s="48" t="str">
        <f>VLOOKUP(A39,'[2]chen TL'!$D$2:$X$38,21,0)</f>
        <v>PGS.TS. Nguyễn Văn Hiệu</v>
      </c>
      <c r="AC39" s="48" t="str">
        <f>VLOOKUP(A39,'[2]chen TL'!$D$2:$AA$38,21,0)</f>
        <v>PGS.TS. Nguyễn Văn Hiệu</v>
      </c>
      <c r="AD39" s="48" t="str">
        <f>VLOOKUP(A39,'[2]chen TL'!$D$2:$AD$38,24,0)</f>
        <v>TS. Lê Hồng Hạnh</v>
      </c>
      <c r="AE39" s="21" t="str">
        <f>VLOOKUP(A39,'[2]chen TL'!$D$2:$AT$38,43,0)</f>
        <v>ngày 14 tháng 4 năm 2021</v>
      </c>
      <c r="AF39" s="19" t="s">
        <v>93</v>
      </c>
      <c r="AG39" s="52" t="s">
        <v>94</v>
      </c>
      <c r="AH39" s="38" t="s">
        <v>64</v>
      </c>
      <c r="AJ39" s="2" t="e">
        <f>VLOOKUP(A40,[1]QLKT!$AA$10:$AC$111,3,0)</f>
        <v>#N/A</v>
      </c>
      <c r="AK39" s="2" t="e">
        <f>VLOOKUP(A39,[3]Sheet1!$A$1:$E$81,5,0)</f>
        <v>#N/A</v>
      </c>
    </row>
    <row r="40" spans="1:40" ht="49.5">
      <c r="A40" s="1" t="str">
        <f t="shared" si="0"/>
        <v>Trịnh Thị Phượng 21/08/1987</v>
      </c>
      <c r="B40" s="16">
        <v>34</v>
      </c>
      <c r="C40" s="20">
        <v>18057733</v>
      </c>
      <c r="D40" s="28" t="s">
        <v>62</v>
      </c>
      <c r="E40" s="29" t="s">
        <v>40</v>
      </c>
      <c r="F40" s="18"/>
      <c r="G40" s="30" t="s">
        <v>63</v>
      </c>
      <c r="H40" s="20" t="s">
        <v>271</v>
      </c>
      <c r="I40" s="20" t="s">
        <v>37</v>
      </c>
      <c r="J40" s="16" t="s">
        <v>371</v>
      </c>
      <c r="K40" s="20" t="s">
        <v>39</v>
      </c>
      <c r="L40" s="16"/>
      <c r="M40" s="21" t="s">
        <v>45</v>
      </c>
      <c r="N40" s="21"/>
      <c r="O40" s="16" t="s">
        <v>272</v>
      </c>
      <c r="P40" s="16" t="s">
        <v>260</v>
      </c>
      <c r="Q40" s="16" t="s">
        <v>81</v>
      </c>
      <c r="R40" s="16" t="s">
        <v>273</v>
      </c>
      <c r="S40" s="21">
        <v>2.9</v>
      </c>
      <c r="T40" s="22"/>
      <c r="U40" s="23">
        <v>8.8000000000000007</v>
      </c>
      <c r="V40" s="24"/>
      <c r="W40" s="21" t="s">
        <v>36</v>
      </c>
      <c r="X40" s="20" t="s">
        <v>262</v>
      </c>
      <c r="Y40" s="22" t="str">
        <f>VLOOKUP(A40,'[2]chen TL'!$D$2:$BD$38,53,0)</f>
        <v>1034 /QĐ-ĐHKT ngày 2 tháng 4 năm 2021</v>
      </c>
      <c r="Z40" s="48" t="str">
        <f>VLOOKUP(A40,'[2]chen TL'!$D$2:$R$38,15,0)</f>
        <v>PGS.TS. Trịnh Thị Hoa Mai</v>
      </c>
      <c r="AA40" s="48" t="str">
        <f>VLOOKUP(A40,'[2]chen TL'!$D$2:$U$38,18,0)</f>
        <v>PGS.TS. Mai Thu Hiền</v>
      </c>
      <c r="AB40" s="48" t="str">
        <f>VLOOKUP(A40,'[2]chen TL'!$D$2:$X$38,21,0)</f>
        <v>PGS.TS. Trần Đăng Khâm</v>
      </c>
      <c r="AC40" s="48" t="str">
        <f>VLOOKUP(A40,'[2]chen TL'!$D$2:$AA$38,21,0)</f>
        <v>PGS.TS. Trần Đăng Khâm</v>
      </c>
      <c r="AD40" s="48" t="str">
        <f>VLOOKUP(A40,'[2]chen TL'!$D$2:$AD$38,24,0)</f>
        <v>TS. Nguyễn Phú Hà</v>
      </c>
      <c r="AE40" s="21" t="str">
        <f>VLOOKUP(A40,'[2]chen TL'!$D$2:$AT$38,43,0)</f>
        <v>ngày 13 tháng 4 năm 2021</v>
      </c>
      <c r="AF40" s="19" t="s">
        <v>65</v>
      </c>
      <c r="AG40" s="52" t="s">
        <v>66</v>
      </c>
      <c r="AH40" s="38" t="s">
        <v>64</v>
      </c>
      <c r="AJ40" s="2" t="e">
        <f>VLOOKUP(A41,[1]QLKT!$AA$10:$AC$111,3,0)</f>
        <v>#N/A</v>
      </c>
      <c r="AK40" s="2" t="e">
        <f>VLOOKUP(A40,[3]Sheet1!$A$1:$E$81,5,0)</f>
        <v>#N/A</v>
      </c>
    </row>
    <row r="41" spans="1:40" ht="49.5">
      <c r="A41" s="1" t="str">
        <f t="shared" si="0"/>
        <v>Hồ Thị Hồng Vân 17/01/1978</v>
      </c>
      <c r="B41" s="16">
        <v>35</v>
      </c>
      <c r="C41" s="20">
        <v>18057745</v>
      </c>
      <c r="D41" s="28" t="s">
        <v>67</v>
      </c>
      <c r="E41" s="29" t="s">
        <v>68</v>
      </c>
      <c r="F41" s="18"/>
      <c r="G41" s="30" t="s">
        <v>69</v>
      </c>
      <c r="H41" s="20" t="s">
        <v>207</v>
      </c>
      <c r="I41" s="20" t="s">
        <v>37</v>
      </c>
      <c r="J41" s="16" t="s">
        <v>371</v>
      </c>
      <c r="K41" s="20" t="s">
        <v>39</v>
      </c>
      <c r="L41" s="16"/>
      <c r="M41" s="21" t="s">
        <v>45</v>
      </c>
      <c r="N41" s="21"/>
      <c r="O41" s="16" t="s">
        <v>274</v>
      </c>
      <c r="P41" s="16" t="s">
        <v>275</v>
      </c>
      <c r="Q41" s="16" t="s">
        <v>81</v>
      </c>
      <c r="R41" s="16" t="s">
        <v>276</v>
      </c>
      <c r="S41" s="21">
        <v>3.23</v>
      </c>
      <c r="T41" s="22"/>
      <c r="U41" s="23">
        <v>8.5</v>
      </c>
      <c r="V41" s="24"/>
      <c r="W41" s="21" t="s">
        <v>36</v>
      </c>
      <c r="X41" s="20" t="s">
        <v>262</v>
      </c>
      <c r="Y41" s="22" t="str">
        <f>VLOOKUP(A41,'[2]chen TL'!$D$2:$BD$38,53,0)</f>
        <v>1031 /QĐ-ĐHKT ngày 2 tháng 4 năm 2021</v>
      </c>
      <c r="Z41" s="48" t="str">
        <f>VLOOKUP(A41,'[2]chen TL'!$D$2:$R$38,15,0)</f>
        <v>TS. Đinh Thị Thanh Vân</v>
      </c>
      <c r="AA41" s="48" t="str">
        <f>VLOOKUP(A41,'[2]chen TL'!$D$2:$U$38,18,0)</f>
        <v>PGS.TS. Nguyễn Thị Bất</v>
      </c>
      <c r="AB41" s="48" t="str">
        <f>VLOOKUP(A41,'[2]chen TL'!$D$2:$X$38,21,0)</f>
        <v>TS. Nguyễn Thế Hùng</v>
      </c>
      <c r="AC41" s="48" t="str">
        <f>VLOOKUP(A41,'[2]chen TL'!$D$2:$AA$38,21,0)</f>
        <v>TS. Nguyễn Thế Hùng</v>
      </c>
      <c r="AD41" s="48" t="str">
        <f>VLOOKUP(A41,'[2]chen TL'!$D$2:$AD$38,24,0)</f>
        <v>TS. Vũ Thị Loan</v>
      </c>
      <c r="AE41" s="21" t="str">
        <f>VLOOKUP(A41,'[2]chen TL'!$D$2:$AT$38,43,0)</f>
        <v>ngày 14 tháng 4 năm 2021</v>
      </c>
      <c r="AF41" s="19" t="s">
        <v>70</v>
      </c>
      <c r="AG41" s="52" t="s">
        <v>71</v>
      </c>
      <c r="AH41" s="38" t="s">
        <v>64</v>
      </c>
      <c r="AI41" s="3">
        <v>1</v>
      </c>
      <c r="AJ41" s="2" t="e">
        <f>VLOOKUP(#REF!,[1]QLKT!$AA$10:$AC$111,3,0)</f>
        <v>#REF!</v>
      </c>
      <c r="AK41" s="2" t="e">
        <f>VLOOKUP(A41,[3]Sheet1!$A$1:$E$81,5,0)</f>
        <v>#N/A</v>
      </c>
    </row>
    <row r="42" spans="1:40" ht="82.5">
      <c r="A42" s="1" t="str">
        <f t="shared" si="0"/>
        <v>Trần Thị Nga 16/12/1985</v>
      </c>
      <c r="B42" s="16">
        <v>36</v>
      </c>
      <c r="C42" s="20">
        <v>17058377</v>
      </c>
      <c r="D42" s="28" t="s">
        <v>352</v>
      </c>
      <c r="E42" s="29" t="s">
        <v>353</v>
      </c>
      <c r="F42" s="18"/>
      <c r="G42" s="30" t="s">
        <v>354</v>
      </c>
      <c r="H42" s="20" t="s">
        <v>355</v>
      </c>
      <c r="I42" s="20" t="s">
        <v>37</v>
      </c>
      <c r="J42" s="16" t="s">
        <v>38</v>
      </c>
      <c r="K42" s="20" t="s">
        <v>121</v>
      </c>
      <c r="L42" s="16"/>
      <c r="M42" s="21"/>
      <c r="N42" s="21"/>
      <c r="O42" s="16" t="s">
        <v>356</v>
      </c>
      <c r="P42" s="16" t="s">
        <v>357</v>
      </c>
      <c r="Q42" s="16" t="s">
        <v>177</v>
      </c>
      <c r="R42" s="16" t="s">
        <v>358</v>
      </c>
      <c r="S42" s="21">
        <v>3.01</v>
      </c>
      <c r="T42" s="22"/>
      <c r="U42" s="23">
        <v>8.8000000000000007</v>
      </c>
      <c r="V42" s="24"/>
      <c r="W42" s="21" t="s">
        <v>33</v>
      </c>
      <c r="X42" s="20" t="s">
        <v>241</v>
      </c>
      <c r="Y42" s="22" t="str">
        <f>VLOOKUP(A42,'[2]chen TL'!$D$2:$BD$38,53,0)</f>
        <v>1112 /QĐ-ĐHKT ngày 9 tháng 4 năm 2021</v>
      </c>
      <c r="Z42" s="48" t="str">
        <f>VLOOKUP(A42,'[2]chen TL'!$D$2:$R$38,15,0)</f>
        <v>PGS.TS. Phạm Văn Dũng</v>
      </c>
      <c r="AA42" s="48" t="str">
        <f>VLOOKUP(A42,'[2]chen TL'!$D$2:$U$38,18,0)</f>
        <v>PGS.TS. Đặng Thị Phương Hoa</v>
      </c>
      <c r="AB42" s="48" t="str">
        <f>VLOOKUP(A42,'[2]chen TL'!$D$2:$X$38,21,0)</f>
        <v>TS. Lê Kim Sa</v>
      </c>
      <c r="AC42" s="48" t="str">
        <f>VLOOKUP(A42,'[2]chen TL'!$D$2:$AA$38,21,0)</f>
        <v>TS. Lê Kim Sa</v>
      </c>
      <c r="AD42" s="48" t="str">
        <f>VLOOKUP(A42,'[2]chen TL'!$D$2:$AD$38,24,0)</f>
        <v>TS. Nguyễn Thị Hương Lan</v>
      </c>
      <c r="AE42" s="21" t="str">
        <f>VLOOKUP(A42,'[2]chen TL'!$D$2:$AT$38,43,0)</f>
        <v>ngày 23 tháng 4 năm 2021</v>
      </c>
      <c r="AF42" s="19" t="s">
        <v>368</v>
      </c>
      <c r="AG42" s="52" t="s">
        <v>369</v>
      </c>
      <c r="AH42" s="58" t="s">
        <v>359</v>
      </c>
      <c r="AJ42" s="2"/>
      <c r="AK42" s="2"/>
    </row>
    <row r="43" spans="1:40" ht="47.25" customHeight="1">
      <c r="A43" s="1" t="str">
        <f t="shared" si="0"/>
        <v>Vũ Thị Lương 14/10/1985</v>
      </c>
      <c r="B43" s="16">
        <v>37</v>
      </c>
      <c r="C43" s="20">
        <v>17058133</v>
      </c>
      <c r="D43" s="28" t="s">
        <v>360</v>
      </c>
      <c r="E43" s="29" t="s">
        <v>361</v>
      </c>
      <c r="F43" s="18"/>
      <c r="G43" s="30" t="s">
        <v>362</v>
      </c>
      <c r="H43" s="20" t="s">
        <v>349</v>
      </c>
      <c r="I43" s="20" t="s">
        <v>37</v>
      </c>
      <c r="J43" s="16" t="s">
        <v>38</v>
      </c>
      <c r="K43" s="20" t="s">
        <v>121</v>
      </c>
      <c r="L43" s="16">
        <v>60340410</v>
      </c>
      <c r="M43" s="21"/>
      <c r="N43" s="21"/>
      <c r="O43" s="16" t="s">
        <v>363</v>
      </c>
      <c r="P43" s="16" t="s">
        <v>347</v>
      </c>
      <c r="Q43" s="16" t="s">
        <v>124</v>
      </c>
      <c r="R43" s="16" t="s">
        <v>364</v>
      </c>
      <c r="S43" s="21">
        <v>3.15</v>
      </c>
      <c r="T43" s="22"/>
      <c r="U43" s="23">
        <v>8.5</v>
      </c>
      <c r="V43" s="24"/>
      <c r="W43" s="21" t="s">
        <v>33</v>
      </c>
      <c r="X43" s="20" t="s">
        <v>365</v>
      </c>
      <c r="Y43" s="22" t="str">
        <f>VLOOKUP(A43,'[2]chen TL'!$D$2:$BD$38,53,0)</f>
        <v>1113 /QĐ-ĐHKT ngày 9 tháng 4 năm 2021</v>
      </c>
      <c r="Z43" s="48" t="str">
        <f>VLOOKUP(A43,'[2]chen TL'!$D$2:$R$38,15,0)</f>
        <v>PGS.TS. Phạm Văn Dũng</v>
      </c>
      <c r="AA43" s="48" t="str">
        <f>VLOOKUP(A43,'[2]chen TL'!$D$2:$U$38,18,0)</f>
        <v>TS. Lê Kim Sa</v>
      </c>
      <c r="AB43" s="48" t="str">
        <f>VLOOKUP(A43,'[2]chen TL'!$D$2:$X$38,21,0)</f>
        <v>PGS.TS. Phạm Thị Hồng Điệp</v>
      </c>
      <c r="AC43" s="48" t="str">
        <f>VLOOKUP(A43,'[2]chen TL'!$D$2:$AA$38,21,0)</f>
        <v>PGS.TS. Phạm Thị Hồng Điệp</v>
      </c>
      <c r="AD43" s="48" t="str">
        <f>VLOOKUP(A43,'[2]chen TL'!$D$2:$AD$38,24,0)</f>
        <v>TS. Nguyễn Thị Hương Lan</v>
      </c>
      <c r="AE43" s="21" t="str">
        <f>VLOOKUP(A43,'[2]chen TL'!$D$2:$AT$38,43,0)</f>
        <v>ngày 23 tháng 4 năm 2021</v>
      </c>
      <c r="AF43" s="19" t="s">
        <v>366</v>
      </c>
      <c r="AG43" s="52" t="s">
        <v>367</v>
      </c>
      <c r="AH43" s="59">
        <f>7350+13350</f>
        <v>20700</v>
      </c>
      <c r="AJ43" s="2"/>
      <c r="AK43" s="2"/>
    </row>
    <row r="44" spans="1:40" ht="39" customHeight="1">
      <c r="A44" s="1" t="str">
        <f>TRIM(D44)&amp;" "&amp;TRIM(E44)&amp;" "&amp;TRIM(G44)</f>
        <v xml:space="preserve">  </v>
      </c>
      <c r="B44" s="166" t="s">
        <v>370</v>
      </c>
      <c r="C44" s="166"/>
      <c r="D44" s="166"/>
      <c r="E44" s="166"/>
      <c r="F44" s="166"/>
      <c r="G44" s="166"/>
      <c r="Y44" s="22"/>
    </row>
  </sheetData>
  <sortState ref="B7:AH42">
    <sortCondition ref="J7:J42"/>
  </sortState>
  <mergeCells count="2">
    <mergeCell ref="B4:AF4"/>
    <mergeCell ref="B44:G44"/>
  </mergeCells>
  <hyperlinks>
    <hyperlink ref="AG36" r:id="rId1"/>
    <hyperlink ref="AG33" r:id="rId2"/>
    <hyperlink ref="AG31" r:id="rId3"/>
    <hyperlink ref="AG40" r:id="rId4"/>
    <hyperlink ref="AG41" r:id="rId5"/>
    <hyperlink ref="AG29" r:id="rId6"/>
    <hyperlink ref="AG32" r:id="rId7"/>
    <hyperlink ref="AG34" r:id="rId8"/>
    <hyperlink ref="AG39" r:id="rId9"/>
    <hyperlink ref="AG18" r:id="rId10"/>
    <hyperlink ref="AG16" r:id="rId11"/>
    <hyperlink ref="AG13" r:id="rId12"/>
    <hyperlink ref="AG15" r:id="rId13"/>
    <hyperlink ref="AG28" r:id="rId14"/>
    <hyperlink ref="AG38" r:id="rId15"/>
    <hyperlink ref="AG30" r:id="rId16"/>
    <hyperlink ref="AG22" r:id="rId17"/>
    <hyperlink ref="AG23" r:id="rId18"/>
    <hyperlink ref="AG21" r:id="rId19"/>
    <hyperlink ref="AG7" r:id="rId20"/>
    <hyperlink ref="AG37" r:id="rId21"/>
    <hyperlink ref="AG17" r:id="rId22"/>
    <hyperlink ref="AG26" r:id="rId23"/>
    <hyperlink ref="AG12" r:id="rId24"/>
    <hyperlink ref="AG35" r:id="rId25"/>
    <hyperlink ref="AG19" r:id="rId26"/>
    <hyperlink ref="AG10" r:id="rId27"/>
    <hyperlink ref="AG25" r:id="rId28"/>
    <hyperlink ref="AG24" r:id="rId29"/>
    <hyperlink ref="AG9" r:id="rId30"/>
    <hyperlink ref="AG11" r:id="rId31"/>
    <hyperlink ref="AG27" r:id="rId32"/>
    <hyperlink ref="AF14" r:id="rId33" display="dungnissanthanglong@gmail.com"/>
    <hyperlink ref="AG14" r:id="rId34"/>
    <hyperlink ref="AG20" r:id="rId35"/>
    <hyperlink ref="AG43" r:id="rId36"/>
    <hyperlink ref="AG42" r:id="rId37"/>
  </hyperlinks>
  <pageMargins left="0.19685039370078741" right="0.19685039370078741" top="0.51181102362204722" bottom="0.51181102362204722" header="0" footer="0"/>
  <pageSetup paperSize="9" scale="62" orientation="landscape" horizontalDpi="4294967295" verticalDpi="4294967295" r:id="rId38"/>
  <headerFooter>
    <oddFooter>&amp;CTrang &amp;P/&amp;N</oddFooter>
  </headerFooter>
  <rowBreaks count="1" manualBreakCount="1">
    <brk id="15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7"/>
  <sheetViews>
    <sheetView tabSelected="1" zoomScale="70" zoomScaleNormal="70" zoomScaleSheetLayoutView="55" workbookViewId="0">
      <pane ySplit="7" topLeftCell="A52" activePane="bottomLeft" state="frozen"/>
      <selection activeCell="E1" sqref="E1"/>
      <selection pane="bottomLeft" activeCell="U6" sqref="U6"/>
    </sheetView>
  </sheetViews>
  <sheetFormatPr defaultColWidth="9.1796875" defaultRowHeight="16.5"/>
  <cols>
    <col min="1" max="1" width="7" style="79" customWidth="1"/>
    <col min="2" max="2" width="12.54296875" style="79" customWidth="1"/>
    <col min="3" max="3" width="22.1796875" style="105" customWidth="1"/>
    <col min="4" max="4" width="9.81640625" style="105" customWidth="1"/>
    <col min="5" max="5" width="19.7265625" style="79" hidden="1" customWidth="1"/>
    <col min="6" max="6" width="13" style="79" customWidth="1"/>
    <col min="7" max="7" width="11.1796875" style="79" customWidth="1"/>
    <col min="8" max="8" width="7.36328125" style="80" customWidth="1"/>
    <col min="9" max="9" width="13.26953125" style="79" customWidth="1"/>
    <col min="10" max="10" width="16.90625" style="80" customWidth="1"/>
    <col min="11" max="11" width="13" style="79" customWidth="1"/>
    <col min="12" max="12" width="20.90625" style="80" customWidth="1"/>
    <col min="13" max="13" width="9.1796875" style="81" customWidth="1"/>
    <col min="14" max="14" width="8" style="81" customWidth="1"/>
    <col min="15" max="15" width="9.26953125" style="79" customWidth="1"/>
    <col min="16" max="16" width="6.81640625" style="82" customWidth="1"/>
    <col min="17" max="21" width="10.81640625" style="82" customWidth="1"/>
    <col min="22" max="22" width="11" style="82" customWidth="1"/>
    <col min="23" max="23" width="42.54296875" style="123" hidden="1" customWidth="1"/>
    <col min="24" max="26" width="15.81640625" style="124" hidden="1" customWidth="1"/>
    <col min="27" max="27" width="10.81640625" style="124" hidden="1" customWidth="1"/>
    <col min="28" max="28" width="10.54296875" style="124" hidden="1" customWidth="1"/>
    <col min="29" max="29" width="17" style="125" hidden="1" customWidth="1"/>
    <col min="30" max="30" width="16.54296875" style="124" hidden="1" customWidth="1"/>
    <col min="31" max="31" width="15.1796875" style="124" hidden="1" customWidth="1"/>
    <col min="32" max="32" width="13.453125" style="124" hidden="1" customWidth="1"/>
    <col min="33" max="33" width="12.26953125" style="124" hidden="1" customWidth="1"/>
    <col min="34" max="34" width="14.81640625" style="124" hidden="1" customWidth="1"/>
    <col min="35" max="35" width="13" style="124" hidden="1" customWidth="1"/>
    <col min="36" max="36" width="12.26953125" style="124" hidden="1" customWidth="1"/>
    <col min="37" max="37" width="16.7265625" style="124" hidden="1" customWidth="1"/>
    <col min="38" max="38" width="12.54296875" style="124" hidden="1" customWidth="1"/>
    <col min="39" max="39" width="18.1796875" style="126" hidden="1" customWidth="1"/>
    <col min="40" max="40" width="13" style="124" hidden="1" customWidth="1"/>
    <col min="41" max="41" width="16.54296875" style="124" hidden="1" customWidth="1"/>
    <col min="42" max="42" width="9.1796875" style="124" hidden="1" customWidth="1"/>
    <col min="43" max="44" width="9.1796875" style="79" customWidth="1"/>
    <col min="45" max="16384" width="9.1796875" style="79"/>
  </cols>
  <sheetData>
    <row r="1" spans="1:50" s="3" customFormat="1" ht="20.25" customHeight="1">
      <c r="B1" s="2" t="s">
        <v>10</v>
      </c>
      <c r="D1" s="4"/>
      <c r="E1" s="4"/>
      <c r="G1" s="5"/>
      <c r="H1" s="5"/>
      <c r="I1" s="5"/>
      <c r="J1" s="5"/>
      <c r="K1" s="167" t="s">
        <v>591</v>
      </c>
      <c r="L1" s="167"/>
      <c r="M1" s="167"/>
      <c r="N1" s="167"/>
      <c r="O1" s="167"/>
      <c r="P1" s="167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25"/>
      <c r="AC1" s="125"/>
      <c r="AD1" s="155"/>
      <c r="AE1" s="125"/>
      <c r="AF1" s="125"/>
      <c r="AG1" s="125"/>
      <c r="AH1" s="156"/>
      <c r="AI1" s="125"/>
      <c r="AJ1" s="156"/>
      <c r="AK1" s="125"/>
      <c r="AL1" s="125"/>
      <c r="AM1" s="125"/>
      <c r="AN1" s="125"/>
      <c r="AO1" s="125"/>
      <c r="AP1" s="125"/>
      <c r="AQ1" s="125"/>
      <c r="AR1" s="125"/>
      <c r="AS1" s="125"/>
      <c r="AT1" s="124"/>
      <c r="AU1" s="124"/>
      <c r="AV1" s="157"/>
      <c r="AW1" s="124"/>
      <c r="AX1" s="124"/>
    </row>
    <row r="2" spans="1:50" s="3" customFormat="1" ht="19.5" customHeight="1">
      <c r="B2" s="8" t="s">
        <v>9</v>
      </c>
      <c r="D2" s="4"/>
      <c r="E2" s="4"/>
      <c r="G2" s="5"/>
      <c r="H2" s="5"/>
      <c r="I2" s="5"/>
      <c r="J2" s="5"/>
      <c r="K2" s="167" t="s">
        <v>592</v>
      </c>
      <c r="L2" s="167"/>
      <c r="M2" s="167"/>
      <c r="N2" s="167"/>
      <c r="O2" s="167"/>
      <c r="P2" s="16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25"/>
      <c r="AC2" s="125"/>
      <c r="AD2" s="155"/>
      <c r="AE2" s="125"/>
      <c r="AF2" s="125"/>
      <c r="AG2" s="125"/>
      <c r="AH2" s="156"/>
      <c r="AI2" s="125"/>
      <c r="AJ2" s="156"/>
      <c r="AK2" s="125"/>
      <c r="AL2" s="125"/>
      <c r="AM2" s="125"/>
      <c r="AN2" s="125"/>
      <c r="AO2" s="125"/>
      <c r="AP2" s="125"/>
      <c r="AQ2" s="125"/>
      <c r="AR2" s="125"/>
      <c r="AS2" s="125"/>
      <c r="AT2" s="124"/>
      <c r="AU2" s="124"/>
      <c r="AV2" s="157"/>
      <c r="AW2" s="124"/>
      <c r="AX2" s="124"/>
    </row>
    <row r="3" spans="1:50" s="3" customFormat="1" ht="9.75" customHeight="1">
      <c r="D3" s="4"/>
      <c r="E3" s="4"/>
      <c r="G3" s="5"/>
      <c r="H3" s="5"/>
      <c r="I3" s="5"/>
      <c r="J3" s="5"/>
      <c r="K3" s="5"/>
      <c r="L3" s="5"/>
      <c r="M3" s="5"/>
      <c r="N3" s="158"/>
      <c r="O3" s="15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5"/>
      <c r="AC3" s="125"/>
      <c r="AD3" s="155"/>
      <c r="AE3" s="125"/>
      <c r="AF3" s="125"/>
      <c r="AG3" s="125"/>
      <c r="AH3" s="156"/>
      <c r="AI3" s="125"/>
      <c r="AJ3" s="156"/>
      <c r="AK3" s="125"/>
      <c r="AL3" s="125"/>
      <c r="AM3" s="125"/>
      <c r="AN3" s="125"/>
      <c r="AO3" s="125"/>
      <c r="AP3" s="125"/>
      <c r="AQ3" s="125"/>
      <c r="AR3" s="125"/>
      <c r="AS3" s="125"/>
      <c r="AT3" s="124"/>
      <c r="AU3" s="124"/>
      <c r="AV3" s="157"/>
      <c r="AW3" s="124"/>
      <c r="AX3" s="124"/>
    </row>
    <row r="4" spans="1:50" s="2" customFormat="1" ht="29.25" customHeight="1">
      <c r="B4" s="165" t="s">
        <v>593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27"/>
      <c r="AV4" s="157"/>
      <c r="AW4" s="127"/>
      <c r="AX4" s="127"/>
    </row>
    <row r="5" spans="1:50" s="2" customFormat="1" ht="19.5" customHeight="1">
      <c r="B5" s="168" t="s">
        <v>595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8"/>
      <c r="AC5" s="128"/>
      <c r="AD5" s="155"/>
      <c r="AE5" s="128"/>
      <c r="AF5" s="128"/>
      <c r="AG5" s="128"/>
      <c r="AH5" s="160"/>
      <c r="AI5" s="128"/>
      <c r="AJ5" s="160"/>
      <c r="AK5" s="128"/>
      <c r="AL5" s="128"/>
      <c r="AM5" s="128"/>
      <c r="AN5" s="128"/>
      <c r="AO5" s="128"/>
      <c r="AP5" s="128"/>
      <c r="AQ5" s="128"/>
      <c r="AR5" s="128"/>
      <c r="AS5" s="128"/>
      <c r="AT5" s="127"/>
      <c r="AU5" s="127"/>
      <c r="AV5" s="157"/>
      <c r="AW5" s="127"/>
      <c r="AX5" s="127"/>
    </row>
    <row r="6" spans="1:50" s="78" customFormat="1" ht="31" customHeight="1">
      <c r="A6" s="83"/>
      <c r="C6" s="84"/>
      <c r="D6" s="84"/>
      <c r="H6" s="85"/>
      <c r="J6" s="85"/>
      <c r="L6" s="85"/>
      <c r="M6" s="86"/>
      <c r="N6" s="86"/>
      <c r="P6" s="87"/>
      <c r="Q6" s="87"/>
      <c r="R6" s="87"/>
      <c r="S6" s="87"/>
      <c r="T6" s="87"/>
      <c r="U6" s="87"/>
      <c r="V6" s="87"/>
      <c r="W6" s="123"/>
      <c r="X6" s="127"/>
      <c r="Y6" s="127"/>
      <c r="Z6" s="127"/>
      <c r="AA6" s="127"/>
      <c r="AB6" s="127"/>
      <c r="AC6" s="128"/>
      <c r="AD6" s="127"/>
      <c r="AE6" s="127"/>
      <c r="AF6" s="127"/>
      <c r="AG6" s="127"/>
      <c r="AH6" s="127"/>
      <c r="AI6" s="127"/>
      <c r="AJ6" s="127"/>
      <c r="AK6" s="127"/>
      <c r="AL6" s="127"/>
      <c r="AM6" s="126"/>
      <c r="AN6" s="127"/>
      <c r="AO6" s="127"/>
      <c r="AP6" s="127"/>
    </row>
    <row r="7" spans="1:50" s="78" customFormat="1" ht="98.5" customHeight="1">
      <c r="A7" s="88" t="s">
        <v>558</v>
      </c>
      <c r="B7" s="89" t="s">
        <v>12</v>
      </c>
      <c r="C7" s="90" t="s">
        <v>11</v>
      </c>
      <c r="D7" s="91"/>
      <c r="E7" s="92" t="s">
        <v>11</v>
      </c>
      <c r="F7" s="88" t="s">
        <v>0</v>
      </c>
      <c r="G7" s="88" t="s">
        <v>1</v>
      </c>
      <c r="H7" s="88" t="s">
        <v>2</v>
      </c>
      <c r="I7" s="88" t="s">
        <v>4</v>
      </c>
      <c r="J7" s="89" t="s">
        <v>563</v>
      </c>
      <c r="K7" s="93" t="s">
        <v>559</v>
      </c>
      <c r="L7" s="163" t="s">
        <v>18</v>
      </c>
      <c r="M7" s="94" t="s">
        <v>17</v>
      </c>
      <c r="N7" s="94" t="s">
        <v>15</v>
      </c>
      <c r="O7" s="88" t="s">
        <v>16</v>
      </c>
      <c r="P7" s="88" t="s">
        <v>8</v>
      </c>
      <c r="Q7" s="95">
        <f>SUBTOTAL(9,Q9:Q54)</f>
        <v>41</v>
      </c>
      <c r="R7" s="95"/>
      <c r="S7" s="95"/>
      <c r="T7" s="95"/>
      <c r="U7" s="95"/>
      <c r="V7" s="95"/>
      <c r="W7" s="129" t="s">
        <v>6</v>
      </c>
      <c r="X7" s="130" t="s">
        <v>13</v>
      </c>
      <c r="Y7" s="129" t="s">
        <v>14</v>
      </c>
      <c r="Z7" s="131" t="s">
        <v>19</v>
      </c>
      <c r="AA7" s="132" t="s">
        <v>29</v>
      </c>
      <c r="AB7" s="130" t="s">
        <v>31</v>
      </c>
      <c r="AC7" s="132" t="s">
        <v>18</v>
      </c>
      <c r="AD7" s="130" t="s">
        <v>20</v>
      </c>
      <c r="AE7" s="129" t="s">
        <v>24</v>
      </c>
      <c r="AF7" s="130" t="s">
        <v>25</v>
      </c>
      <c r="AG7" s="130" t="s">
        <v>26</v>
      </c>
      <c r="AH7" s="130" t="s">
        <v>27</v>
      </c>
      <c r="AI7" s="130" t="s">
        <v>28</v>
      </c>
      <c r="AJ7" s="130" t="s">
        <v>21</v>
      </c>
      <c r="AK7" s="130" t="s">
        <v>22</v>
      </c>
      <c r="AL7" s="130" t="s">
        <v>23</v>
      </c>
      <c r="AM7" s="133" t="s">
        <v>8</v>
      </c>
      <c r="AN7" s="127"/>
      <c r="AO7" s="127" t="e">
        <f>VLOOKUP(#REF!,[1]QLKT!$AA$10:$AC$111,3,0)</f>
        <v>#REF!</v>
      </c>
      <c r="AP7" s="127" t="s">
        <v>258</v>
      </c>
    </row>
    <row r="8" spans="1:50" s="111" customFormat="1" ht="40.5" customHeight="1">
      <c r="A8" s="106" t="s">
        <v>561</v>
      </c>
      <c r="B8" s="107" t="s">
        <v>560</v>
      </c>
      <c r="C8" s="108"/>
      <c r="D8" s="108"/>
      <c r="E8" s="108"/>
      <c r="F8" s="108"/>
      <c r="G8" s="108"/>
      <c r="H8" s="108"/>
      <c r="I8" s="108"/>
      <c r="J8" s="108"/>
      <c r="K8" s="108"/>
      <c r="L8" s="108" t="s">
        <v>564</v>
      </c>
      <c r="M8" s="108"/>
      <c r="N8" s="108"/>
      <c r="O8" s="108"/>
      <c r="P8" s="109"/>
      <c r="Q8" s="110"/>
      <c r="R8" s="110"/>
      <c r="S8" s="110"/>
      <c r="T8" s="110"/>
      <c r="U8" s="110"/>
      <c r="V8" s="110"/>
      <c r="W8" s="134"/>
      <c r="X8" s="135"/>
      <c r="Y8" s="134"/>
      <c r="Z8" s="136"/>
      <c r="AA8" s="137"/>
      <c r="AB8" s="135"/>
      <c r="AC8" s="137"/>
      <c r="AD8" s="135"/>
      <c r="AE8" s="134"/>
      <c r="AF8" s="134"/>
      <c r="AG8" s="134"/>
      <c r="AH8" s="134"/>
      <c r="AI8" s="134"/>
      <c r="AJ8" s="135"/>
      <c r="AK8" s="135"/>
      <c r="AL8" s="135"/>
      <c r="AM8" s="138"/>
      <c r="AN8" s="139"/>
      <c r="AO8" s="139"/>
      <c r="AP8" s="139"/>
    </row>
    <row r="9" spans="1:50" s="111" customFormat="1" ht="40.5" customHeight="1">
      <c r="A9" s="112">
        <v>1</v>
      </c>
      <c r="B9" s="113">
        <v>17058299</v>
      </c>
      <c r="C9" s="114" t="s">
        <v>161</v>
      </c>
      <c r="D9" s="115" t="s">
        <v>234</v>
      </c>
      <c r="E9" s="116" t="s">
        <v>235</v>
      </c>
      <c r="F9" s="117" t="s">
        <v>236</v>
      </c>
      <c r="G9" s="112" t="s">
        <v>207</v>
      </c>
      <c r="H9" s="112" t="s">
        <v>37</v>
      </c>
      <c r="I9" s="112" t="s">
        <v>121</v>
      </c>
      <c r="J9" s="112" t="s">
        <v>237</v>
      </c>
      <c r="K9" s="112" t="s">
        <v>467</v>
      </c>
      <c r="L9" s="164" t="s">
        <v>135</v>
      </c>
      <c r="M9" s="118" t="s">
        <v>562</v>
      </c>
      <c r="N9" s="119">
        <v>8.5</v>
      </c>
      <c r="O9" s="120" t="s">
        <v>577</v>
      </c>
      <c r="P9" s="120"/>
      <c r="Q9" s="122">
        <v>1</v>
      </c>
      <c r="R9" s="121"/>
      <c r="S9" s="121"/>
      <c r="T9" s="121"/>
      <c r="U9" s="121"/>
      <c r="V9" s="121"/>
      <c r="W9" s="140" t="s">
        <v>238</v>
      </c>
      <c r="X9" s="141" t="s">
        <v>239</v>
      </c>
      <c r="Y9" s="141" t="s">
        <v>124</v>
      </c>
      <c r="Z9" s="141" t="s">
        <v>240</v>
      </c>
      <c r="AA9" s="142"/>
      <c r="AB9" s="141" t="s">
        <v>33</v>
      </c>
      <c r="AC9" s="143" t="s">
        <v>241</v>
      </c>
      <c r="AD9" s="142" t="s">
        <v>399</v>
      </c>
      <c r="AE9" s="140" t="s">
        <v>400</v>
      </c>
      <c r="AF9" s="140" t="s">
        <v>401</v>
      </c>
      <c r="AG9" s="140" t="s">
        <v>402</v>
      </c>
      <c r="AH9" s="140" t="s">
        <v>402</v>
      </c>
      <c r="AI9" s="140" t="s">
        <v>403</v>
      </c>
      <c r="AJ9" s="141" t="s">
        <v>404</v>
      </c>
      <c r="AK9" s="144" t="s">
        <v>242</v>
      </c>
      <c r="AL9" s="145" t="s">
        <v>243</v>
      </c>
      <c r="AM9" s="146">
        <v>20700</v>
      </c>
      <c r="AN9" s="139"/>
      <c r="AO9" s="139" t="e">
        <f>VLOOKUP(#REF!,[1]QLKT!$AA$10:$AC$111,3,0)</f>
        <v>#REF!</v>
      </c>
      <c r="AP9" s="139" t="e">
        <f>VLOOKUP(#REF!,[3]Sheet1!$A$1:$E$81,5,0)</f>
        <v>#REF!</v>
      </c>
    </row>
    <row r="10" spans="1:50" s="111" customFormat="1" ht="40.5" customHeight="1">
      <c r="A10" s="106" t="s">
        <v>565</v>
      </c>
      <c r="B10" s="107" t="s">
        <v>566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 t="s">
        <v>569</v>
      </c>
      <c r="M10" s="108"/>
      <c r="N10" s="108"/>
      <c r="O10" s="108"/>
      <c r="P10" s="109"/>
      <c r="Q10" s="110"/>
      <c r="R10" s="110"/>
      <c r="S10" s="110"/>
      <c r="T10" s="110"/>
      <c r="U10" s="110"/>
      <c r="V10" s="110"/>
      <c r="W10" s="134"/>
      <c r="X10" s="135"/>
      <c r="Y10" s="134"/>
      <c r="Z10" s="136"/>
      <c r="AA10" s="137"/>
      <c r="AB10" s="135"/>
      <c r="AC10" s="137"/>
      <c r="AD10" s="135"/>
      <c r="AE10" s="134"/>
      <c r="AF10" s="134"/>
      <c r="AG10" s="134"/>
      <c r="AH10" s="134"/>
      <c r="AI10" s="134"/>
      <c r="AJ10" s="135"/>
      <c r="AK10" s="135"/>
      <c r="AL10" s="135"/>
      <c r="AM10" s="138"/>
      <c r="AN10" s="139"/>
      <c r="AO10" s="139"/>
      <c r="AP10" s="139"/>
    </row>
    <row r="11" spans="1:50" s="111" customFormat="1" ht="40.5" customHeight="1">
      <c r="A11" s="112">
        <v>1</v>
      </c>
      <c r="B11" s="113">
        <v>17058234</v>
      </c>
      <c r="C11" s="114" t="s">
        <v>188</v>
      </c>
      <c r="D11" s="115" t="s">
        <v>73</v>
      </c>
      <c r="E11" s="116"/>
      <c r="F11" s="117" t="s">
        <v>244</v>
      </c>
      <c r="G11" s="112" t="s">
        <v>119</v>
      </c>
      <c r="H11" s="112" t="s">
        <v>35</v>
      </c>
      <c r="I11" s="112" t="s">
        <v>121</v>
      </c>
      <c r="J11" s="112" t="s">
        <v>120</v>
      </c>
      <c r="K11" s="112" t="s">
        <v>467</v>
      </c>
      <c r="L11" s="112" t="s">
        <v>135</v>
      </c>
      <c r="M11" s="118">
        <v>2.96</v>
      </c>
      <c r="N11" s="119">
        <v>8.5</v>
      </c>
      <c r="O11" s="120" t="s">
        <v>577</v>
      </c>
      <c r="P11" s="120"/>
      <c r="Q11" s="122">
        <v>1</v>
      </c>
      <c r="R11" s="121"/>
      <c r="S11" s="121"/>
      <c r="T11" s="121"/>
      <c r="U11" s="121"/>
      <c r="V11" s="121"/>
      <c r="W11" s="140" t="s">
        <v>245</v>
      </c>
      <c r="X11" s="141" t="s">
        <v>246</v>
      </c>
      <c r="Y11" s="141" t="s">
        <v>124</v>
      </c>
      <c r="Z11" s="141" t="s">
        <v>247</v>
      </c>
      <c r="AA11" s="142"/>
      <c r="AB11" s="141" t="s">
        <v>33</v>
      </c>
      <c r="AC11" s="143" t="s">
        <v>241</v>
      </c>
      <c r="AD11" s="142" t="s">
        <v>435</v>
      </c>
      <c r="AE11" s="140" t="s">
        <v>433</v>
      </c>
      <c r="AF11" s="140" t="s">
        <v>436</v>
      </c>
      <c r="AG11" s="140" t="s">
        <v>434</v>
      </c>
      <c r="AH11" s="140" t="s">
        <v>434</v>
      </c>
      <c r="AI11" s="140" t="s">
        <v>123</v>
      </c>
      <c r="AJ11" s="141" t="s">
        <v>404</v>
      </c>
      <c r="AK11" s="144" t="s">
        <v>248</v>
      </c>
      <c r="AL11" s="145" t="s">
        <v>249</v>
      </c>
      <c r="AM11" s="146">
        <v>21375</v>
      </c>
      <c r="AN11" s="139"/>
      <c r="AO11" s="139" t="e">
        <f>VLOOKUP(#REF!,[1]QLKT!$AA$10:$AC$111,3,0)</f>
        <v>#REF!</v>
      </c>
      <c r="AP11" s="139" t="e">
        <f>VLOOKUP(#REF!,[3]Sheet1!$A$1:$E$81,5,0)</f>
        <v>#REF!</v>
      </c>
    </row>
    <row r="12" spans="1:50" s="111" customFormat="1" ht="40.5" customHeight="1">
      <c r="A12" s="112">
        <v>2</v>
      </c>
      <c r="B12" s="113">
        <v>18057610</v>
      </c>
      <c r="C12" s="114" t="s">
        <v>161</v>
      </c>
      <c r="D12" s="115" t="s">
        <v>162</v>
      </c>
      <c r="E12" s="116"/>
      <c r="F12" s="117" t="s">
        <v>163</v>
      </c>
      <c r="G12" s="112" t="s">
        <v>310</v>
      </c>
      <c r="H12" s="112" t="s">
        <v>35</v>
      </c>
      <c r="I12" s="112" t="s">
        <v>39</v>
      </c>
      <c r="J12" s="112" t="s">
        <v>120</v>
      </c>
      <c r="K12" s="112" t="s">
        <v>467</v>
      </c>
      <c r="L12" s="112" t="s">
        <v>262</v>
      </c>
      <c r="M12" s="118">
        <v>2.68</v>
      </c>
      <c r="N12" s="119">
        <v>8.6</v>
      </c>
      <c r="O12" s="120" t="s">
        <v>577</v>
      </c>
      <c r="P12" s="120"/>
      <c r="Q12" s="122">
        <v>1</v>
      </c>
      <c r="R12" s="121"/>
      <c r="S12" s="121"/>
      <c r="T12" s="121"/>
      <c r="U12" s="121"/>
      <c r="V12" s="121"/>
      <c r="W12" s="140" t="s">
        <v>311</v>
      </c>
      <c r="X12" s="141" t="s">
        <v>312</v>
      </c>
      <c r="Y12" s="141" t="s">
        <v>313</v>
      </c>
      <c r="Z12" s="141" t="s">
        <v>314</v>
      </c>
      <c r="AA12" s="142"/>
      <c r="AB12" s="141" t="s">
        <v>33</v>
      </c>
      <c r="AC12" s="143" t="s">
        <v>262</v>
      </c>
      <c r="AD12" s="142" t="s">
        <v>432</v>
      </c>
      <c r="AE12" s="140" t="s">
        <v>433</v>
      </c>
      <c r="AF12" s="140" t="s">
        <v>434</v>
      </c>
      <c r="AG12" s="140" t="s">
        <v>324</v>
      </c>
      <c r="AH12" s="140" t="s">
        <v>324</v>
      </c>
      <c r="AI12" s="140" t="s">
        <v>123</v>
      </c>
      <c r="AJ12" s="141" t="s">
        <v>404</v>
      </c>
      <c r="AK12" s="144" t="s">
        <v>164</v>
      </c>
      <c r="AL12" s="145" t="s">
        <v>165</v>
      </c>
      <c r="AM12" s="146">
        <v>7350</v>
      </c>
      <c r="AN12" s="139"/>
      <c r="AO12" s="139" t="e">
        <f>VLOOKUP(#REF!,[1]QLKT!$AA$10:$AC$111,3,0)</f>
        <v>#REF!</v>
      </c>
      <c r="AP12" s="139" t="e">
        <f>VLOOKUP(#REF!,[3]Sheet1!$A$1:$E$81,5,0)</f>
        <v>#REF!</v>
      </c>
    </row>
    <row r="13" spans="1:50" s="111" customFormat="1" ht="40.5" customHeight="1">
      <c r="A13" s="106" t="s">
        <v>567</v>
      </c>
      <c r="B13" s="107" t="s">
        <v>568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 t="s">
        <v>570</v>
      </c>
      <c r="M13" s="108"/>
      <c r="N13" s="108"/>
      <c r="O13" s="108"/>
      <c r="P13" s="109"/>
      <c r="Q13" s="110"/>
      <c r="R13" s="110"/>
      <c r="S13" s="110"/>
      <c r="T13" s="110"/>
      <c r="U13" s="110"/>
      <c r="V13" s="110"/>
      <c r="W13" s="134"/>
      <c r="X13" s="135"/>
      <c r="Y13" s="134"/>
      <c r="Z13" s="136"/>
      <c r="AA13" s="137"/>
      <c r="AB13" s="135"/>
      <c r="AC13" s="137"/>
      <c r="AD13" s="135"/>
      <c r="AE13" s="134"/>
      <c r="AF13" s="134"/>
      <c r="AG13" s="134"/>
      <c r="AH13" s="134"/>
      <c r="AI13" s="134"/>
      <c r="AJ13" s="135"/>
      <c r="AK13" s="135"/>
      <c r="AL13" s="135"/>
      <c r="AM13" s="138"/>
      <c r="AN13" s="139"/>
      <c r="AO13" s="139"/>
      <c r="AP13" s="139"/>
    </row>
    <row r="14" spans="1:50" s="111" customFormat="1" ht="40.5" customHeight="1">
      <c r="A14" s="112">
        <v>1</v>
      </c>
      <c r="B14" s="113" t="s">
        <v>139</v>
      </c>
      <c r="C14" s="114" t="s">
        <v>128</v>
      </c>
      <c r="D14" s="115" t="s">
        <v>41</v>
      </c>
      <c r="E14" s="116"/>
      <c r="F14" s="117" t="s">
        <v>136</v>
      </c>
      <c r="G14" s="112" t="s">
        <v>34</v>
      </c>
      <c r="H14" s="112" t="s">
        <v>37</v>
      </c>
      <c r="I14" s="112" t="s">
        <v>121</v>
      </c>
      <c r="J14" s="112" t="s">
        <v>371</v>
      </c>
      <c r="K14" s="112" t="s">
        <v>467</v>
      </c>
      <c r="L14" s="112" t="s">
        <v>135</v>
      </c>
      <c r="M14" s="118">
        <v>2.91</v>
      </c>
      <c r="N14" s="119">
        <v>8.1999999999999993</v>
      </c>
      <c r="O14" s="120" t="s">
        <v>579</v>
      </c>
      <c r="P14" s="120"/>
      <c r="Q14" s="122">
        <v>1</v>
      </c>
      <c r="R14" s="121"/>
      <c r="S14" s="121"/>
      <c r="T14" s="121"/>
      <c r="U14" s="121"/>
      <c r="V14" s="121"/>
      <c r="W14" s="140" t="s">
        <v>137</v>
      </c>
      <c r="X14" s="141" t="s">
        <v>138</v>
      </c>
      <c r="Y14" s="141" t="s">
        <v>140</v>
      </c>
      <c r="Z14" s="141" t="s">
        <v>141</v>
      </c>
      <c r="AA14" s="142"/>
      <c r="AB14" s="141" t="s">
        <v>82</v>
      </c>
      <c r="AC14" s="143" t="s">
        <v>585</v>
      </c>
      <c r="AD14" s="142" t="s">
        <v>442</v>
      </c>
      <c r="AE14" s="140" t="s">
        <v>438</v>
      </c>
      <c r="AF14" s="140" t="s">
        <v>284</v>
      </c>
      <c r="AG14" s="140" t="s">
        <v>440</v>
      </c>
      <c r="AH14" s="140" t="s">
        <v>440</v>
      </c>
      <c r="AI14" s="140" t="s">
        <v>80</v>
      </c>
      <c r="AJ14" s="141" t="s">
        <v>441</v>
      </c>
      <c r="AK14" s="144" t="s">
        <v>142</v>
      </c>
      <c r="AL14" s="145" t="s">
        <v>143</v>
      </c>
      <c r="AM14" s="146">
        <v>21375</v>
      </c>
      <c r="AN14" s="139"/>
      <c r="AO14" s="139" t="e">
        <f>VLOOKUP(#REF!,[1]QLKT!$AA$10:$AC$111,3,0)</f>
        <v>#REF!</v>
      </c>
      <c r="AP14" s="139" t="e">
        <f>VLOOKUP(#REF!,[3]Sheet1!$A$1:$E$81,5,0)</f>
        <v>#REF!</v>
      </c>
    </row>
    <row r="15" spans="1:50" s="111" customFormat="1" ht="40.5" customHeight="1">
      <c r="A15" s="112">
        <v>2</v>
      </c>
      <c r="B15" s="113">
        <v>18057698</v>
      </c>
      <c r="C15" s="114" t="s">
        <v>72</v>
      </c>
      <c r="D15" s="115" t="s">
        <v>73</v>
      </c>
      <c r="E15" s="116"/>
      <c r="F15" s="117" t="s">
        <v>74</v>
      </c>
      <c r="G15" s="112" t="s">
        <v>207</v>
      </c>
      <c r="H15" s="112" t="s">
        <v>35</v>
      </c>
      <c r="I15" s="112" t="s">
        <v>39</v>
      </c>
      <c r="J15" s="112" t="s">
        <v>371</v>
      </c>
      <c r="K15" s="112" t="s">
        <v>467</v>
      </c>
      <c r="L15" s="112" t="s">
        <v>262</v>
      </c>
      <c r="M15" s="118">
        <v>2.85</v>
      </c>
      <c r="N15" s="119">
        <v>8.8000000000000007</v>
      </c>
      <c r="O15" s="120" t="s">
        <v>577</v>
      </c>
      <c r="P15" s="120"/>
      <c r="Q15" s="122">
        <v>1</v>
      </c>
      <c r="R15" s="121"/>
      <c r="S15" s="121"/>
      <c r="T15" s="121"/>
      <c r="U15" s="121"/>
      <c r="V15" s="121"/>
      <c r="W15" s="140" t="s">
        <v>277</v>
      </c>
      <c r="X15" s="141" t="s">
        <v>278</v>
      </c>
      <c r="Y15" s="141" t="s">
        <v>279</v>
      </c>
      <c r="Z15" s="141" t="s">
        <v>280</v>
      </c>
      <c r="AA15" s="142"/>
      <c r="AB15" s="141" t="s">
        <v>36</v>
      </c>
      <c r="AC15" s="143" t="s">
        <v>262</v>
      </c>
      <c r="AD15" s="142" t="s">
        <v>437</v>
      </c>
      <c r="AE15" s="140" t="s">
        <v>438</v>
      </c>
      <c r="AF15" s="140" t="s">
        <v>439</v>
      </c>
      <c r="AG15" s="140" t="s">
        <v>440</v>
      </c>
      <c r="AH15" s="140" t="s">
        <v>440</v>
      </c>
      <c r="AI15" s="140" t="s">
        <v>80</v>
      </c>
      <c r="AJ15" s="141" t="s">
        <v>441</v>
      </c>
      <c r="AK15" s="144" t="s">
        <v>75</v>
      </c>
      <c r="AL15" s="145" t="s">
        <v>76</v>
      </c>
      <c r="AM15" s="146" t="s">
        <v>64</v>
      </c>
      <c r="AN15" s="139"/>
      <c r="AO15" s="139" t="e">
        <f>VLOOKUP(#REF!,[1]QLKT!$AA$10:$AC$111,3,0)</f>
        <v>#REF!</v>
      </c>
      <c r="AP15" s="139" t="e">
        <f>VLOOKUP(#REF!,[3]Sheet1!$A$1:$E$81,5,0)</f>
        <v>#REF!</v>
      </c>
      <c r="AS15" s="111" t="s">
        <v>373</v>
      </c>
    </row>
    <row r="16" spans="1:50" s="111" customFormat="1" ht="40.5" customHeight="1">
      <c r="A16" s="112">
        <v>3</v>
      </c>
      <c r="B16" s="113">
        <v>18057700</v>
      </c>
      <c r="C16" s="114" t="s">
        <v>58</v>
      </c>
      <c r="D16" s="115" t="s">
        <v>41</v>
      </c>
      <c r="E16" s="116"/>
      <c r="F16" s="117" t="s">
        <v>59</v>
      </c>
      <c r="G16" s="112" t="s">
        <v>267</v>
      </c>
      <c r="H16" s="112" t="s">
        <v>37</v>
      </c>
      <c r="I16" s="112" t="s">
        <v>39</v>
      </c>
      <c r="J16" s="112" t="s">
        <v>371</v>
      </c>
      <c r="K16" s="112" t="s">
        <v>467</v>
      </c>
      <c r="L16" s="112" t="s">
        <v>262</v>
      </c>
      <c r="M16" s="118">
        <v>3.03</v>
      </c>
      <c r="N16" s="119">
        <v>8.6999999999999993</v>
      </c>
      <c r="O16" s="120" t="s">
        <v>577</v>
      </c>
      <c r="P16" s="120"/>
      <c r="Q16" s="122">
        <v>1</v>
      </c>
      <c r="R16" s="121"/>
      <c r="S16" s="121"/>
      <c r="T16" s="121"/>
      <c r="U16" s="121"/>
      <c r="V16" s="121"/>
      <c r="W16" s="140" t="s">
        <v>268</v>
      </c>
      <c r="X16" s="141" t="s">
        <v>269</v>
      </c>
      <c r="Y16" s="141" t="s">
        <v>81</v>
      </c>
      <c r="Z16" s="141" t="s">
        <v>270</v>
      </c>
      <c r="AA16" s="142"/>
      <c r="AB16" s="141" t="s">
        <v>33</v>
      </c>
      <c r="AC16" s="143" t="s">
        <v>262</v>
      </c>
      <c r="AD16" s="142" t="s">
        <v>443</v>
      </c>
      <c r="AE16" s="140" t="s">
        <v>438</v>
      </c>
      <c r="AF16" s="140" t="s">
        <v>440</v>
      </c>
      <c r="AG16" s="140" t="s">
        <v>439</v>
      </c>
      <c r="AH16" s="140" t="s">
        <v>439</v>
      </c>
      <c r="AI16" s="140" t="s">
        <v>80</v>
      </c>
      <c r="AJ16" s="141" t="s">
        <v>441</v>
      </c>
      <c r="AK16" s="144" t="s">
        <v>60</v>
      </c>
      <c r="AL16" s="145" t="s">
        <v>61</v>
      </c>
      <c r="AM16" s="146">
        <v>7350</v>
      </c>
      <c r="AN16" s="139"/>
      <c r="AO16" s="139" t="e">
        <f>VLOOKUP(#REF!,[1]QLKT!$AA$10:$AC$111,3,0)</f>
        <v>#REF!</v>
      </c>
      <c r="AP16" s="139" t="e">
        <f>VLOOKUP(#REF!,[3]Sheet1!$A$1:$E$81,5,0)</f>
        <v>#REF!</v>
      </c>
    </row>
    <row r="17" spans="1:45" s="111" customFormat="1" ht="40.5" customHeight="1">
      <c r="A17" s="112">
        <v>4</v>
      </c>
      <c r="B17" s="113">
        <v>18057706</v>
      </c>
      <c r="C17" s="114" t="s">
        <v>77</v>
      </c>
      <c r="D17" s="115" t="s">
        <v>78</v>
      </c>
      <c r="E17" s="116"/>
      <c r="F17" s="117" t="s">
        <v>79</v>
      </c>
      <c r="G17" s="112" t="s">
        <v>43</v>
      </c>
      <c r="H17" s="112" t="s">
        <v>37</v>
      </c>
      <c r="I17" s="112" t="s">
        <v>39</v>
      </c>
      <c r="J17" s="112" t="s">
        <v>371</v>
      </c>
      <c r="K17" s="112" t="s">
        <v>467</v>
      </c>
      <c r="L17" s="112" t="s">
        <v>262</v>
      </c>
      <c r="M17" s="118">
        <v>2.93</v>
      </c>
      <c r="N17" s="119">
        <v>8.6</v>
      </c>
      <c r="O17" s="120" t="s">
        <v>577</v>
      </c>
      <c r="P17" s="120"/>
      <c r="Q17" s="122">
        <v>1</v>
      </c>
      <c r="R17" s="121"/>
      <c r="S17" s="121"/>
      <c r="T17" s="121"/>
      <c r="U17" s="121"/>
      <c r="V17" s="121"/>
      <c r="W17" s="140" t="s">
        <v>281</v>
      </c>
      <c r="X17" s="141" t="s">
        <v>80</v>
      </c>
      <c r="Y17" s="141" t="s">
        <v>81</v>
      </c>
      <c r="Z17" s="141" t="s">
        <v>282</v>
      </c>
      <c r="AA17" s="142"/>
      <c r="AB17" s="141" t="s">
        <v>82</v>
      </c>
      <c r="AC17" s="143" t="s">
        <v>262</v>
      </c>
      <c r="AD17" s="142" t="s">
        <v>444</v>
      </c>
      <c r="AE17" s="140" t="s">
        <v>445</v>
      </c>
      <c r="AF17" s="140" t="s">
        <v>446</v>
      </c>
      <c r="AG17" s="140" t="s">
        <v>447</v>
      </c>
      <c r="AH17" s="140" t="s">
        <v>447</v>
      </c>
      <c r="AI17" s="140" t="s">
        <v>448</v>
      </c>
      <c r="AJ17" s="141" t="s">
        <v>404</v>
      </c>
      <c r="AK17" s="144" t="s">
        <v>83</v>
      </c>
      <c r="AL17" s="145" t="s">
        <v>84</v>
      </c>
      <c r="AM17" s="146" t="s">
        <v>64</v>
      </c>
      <c r="AN17" s="139"/>
      <c r="AO17" s="139" t="e">
        <f>VLOOKUP(#REF!,[1]QLKT!$AA$10:$AC$111,3,0)</f>
        <v>#REF!</v>
      </c>
      <c r="AP17" s="139" t="e">
        <f>VLOOKUP(#REF!,[3]Sheet1!$A$1:$E$81,5,0)</f>
        <v>#REF!</v>
      </c>
    </row>
    <row r="18" spans="1:45" s="111" customFormat="1" ht="40.5" customHeight="1">
      <c r="A18" s="112">
        <v>5</v>
      </c>
      <c r="B18" s="113">
        <v>18057710</v>
      </c>
      <c r="C18" s="114" t="s">
        <v>53</v>
      </c>
      <c r="D18" s="115" t="s">
        <v>54</v>
      </c>
      <c r="E18" s="116"/>
      <c r="F18" s="117" t="s">
        <v>55</v>
      </c>
      <c r="G18" s="112" t="s">
        <v>34</v>
      </c>
      <c r="H18" s="112" t="s">
        <v>37</v>
      </c>
      <c r="I18" s="112" t="s">
        <v>39</v>
      </c>
      <c r="J18" s="112" t="s">
        <v>371</v>
      </c>
      <c r="K18" s="112" t="s">
        <v>467</v>
      </c>
      <c r="L18" s="112" t="s">
        <v>583</v>
      </c>
      <c r="M18" s="118">
        <v>2.99</v>
      </c>
      <c r="N18" s="119">
        <v>8.6999999999999993</v>
      </c>
      <c r="O18" s="120" t="s">
        <v>577</v>
      </c>
      <c r="P18" s="120"/>
      <c r="Q18" s="122">
        <v>1</v>
      </c>
      <c r="R18" s="121"/>
      <c r="S18" s="121"/>
      <c r="T18" s="121"/>
      <c r="U18" s="121"/>
      <c r="V18" s="121"/>
      <c r="W18" s="140" t="s">
        <v>263</v>
      </c>
      <c r="X18" s="141" t="s">
        <v>264</v>
      </c>
      <c r="Y18" s="141" t="s">
        <v>265</v>
      </c>
      <c r="Z18" s="141" t="s">
        <v>266</v>
      </c>
      <c r="AA18" s="142"/>
      <c r="AB18" s="141" t="s">
        <v>33</v>
      </c>
      <c r="AC18" s="143" t="s">
        <v>586</v>
      </c>
      <c r="AD18" s="142" t="s">
        <v>449</v>
      </c>
      <c r="AE18" s="140" t="s">
        <v>438</v>
      </c>
      <c r="AF18" s="140" t="s">
        <v>284</v>
      </c>
      <c r="AG18" s="140" t="s">
        <v>439</v>
      </c>
      <c r="AH18" s="140" t="s">
        <v>439</v>
      </c>
      <c r="AI18" s="140" t="s">
        <v>80</v>
      </c>
      <c r="AJ18" s="141" t="s">
        <v>441</v>
      </c>
      <c r="AK18" s="144" t="s">
        <v>56</v>
      </c>
      <c r="AL18" s="145" t="s">
        <v>57</v>
      </c>
      <c r="AM18" s="146">
        <v>7350</v>
      </c>
      <c r="AN18" s="139"/>
      <c r="AO18" s="139" t="e">
        <f>VLOOKUP(#REF!,[1]QLKT!$AA$10:$AC$111,3,0)</f>
        <v>#REF!</v>
      </c>
      <c r="AP18" s="139" t="e">
        <f>VLOOKUP(#REF!,[3]Sheet1!$A$1:$E$81,5,0)</f>
        <v>#REF!</v>
      </c>
    </row>
    <row r="19" spans="1:45" s="111" customFormat="1" ht="40.5" customHeight="1">
      <c r="A19" s="112">
        <v>6</v>
      </c>
      <c r="B19" s="113">
        <v>18057712</v>
      </c>
      <c r="C19" s="114" t="s">
        <v>85</v>
      </c>
      <c r="D19" s="115" t="s">
        <v>86</v>
      </c>
      <c r="E19" s="116"/>
      <c r="F19" s="117" t="s">
        <v>87</v>
      </c>
      <c r="G19" s="112" t="s">
        <v>207</v>
      </c>
      <c r="H19" s="112" t="s">
        <v>37</v>
      </c>
      <c r="I19" s="112" t="s">
        <v>39</v>
      </c>
      <c r="J19" s="112" t="s">
        <v>371</v>
      </c>
      <c r="K19" s="112" t="s">
        <v>467</v>
      </c>
      <c r="L19" s="112" t="s">
        <v>262</v>
      </c>
      <c r="M19" s="118">
        <v>3.01</v>
      </c>
      <c r="N19" s="119">
        <v>8.4</v>
      </c>
      <c r="O19" s="120" t="s">
        <v>579</v>
      </c>
      <c r="P19" s="120"/>
      <c r="Q19" s="122">
        <v>1</v>
      </c>
      <c r="R19" s="121"/>
      <c r="S19" s="121"/>
      <c r="T19" s="121"/>
      <c r="U19" s="121"/>
      <c r="V19" s="121"/>
      <c r="W19" s="140" t="s">
        <v>283</v>
      </c>
      <c r="X19" s="141" t="s">
        <v>284</v>
      </c>
      <c r="Y19" s="141" t="s">
        <v>81</v>
      </c>
      <c r="Z19" s="141" t="s">
        <v>285</v>
      </c>
      <c r="AA19" s="142"/>
      <c r="AB19" s="141" t="s">
        <v>33</v>
      </c>
      <c r="AC19" s="143" t="s">
        <v>262</v>
      </c>
      <c r="AD19" s="142" t="s">
        <v>450</v>
      </c>
      <c r="AE19" s="140" t="s">
        <v>260</v>
      </c>
      <c r="AF19" s="140" t="s">
        <v>264</v>
      </c>
      <c r="AG19" s="140" t="s">
        <v>451</v>
      </c>
      <c r="AH19" s="140" t="s">
        <v>451</v>
      </c>
      <c r="AI19" s="140" t="s">
        <v>452</v>
      </c>
      <c r="AJ19" s="141" t="s">
        <v>441</v>
      </c>
      <c r="AK19" s="144" t="s">
        <v>88</v>
      </c>
      <c r="AL19" s="145" t="s">
        <v>89</v>
      </c>
      <c r="AM19" s="146" t="s">
        <v>64</v>
      </c>
      <c r="AN19" s="139"/>
      <c r="AO19" s="139" t="e">
        <f>VLOOKUP(#REF!,[1]QLKT!$AA$10:$AC$111,3,0)</f>
        <v>#REF!</v>
      </c>
      <c r="AP19" s="139" t="e">
        <f>VLOOKUP(#REF!,[3]Sheet1!$A$1:$E$81,5,0)</f>
        <v>#REF!</v>
      </c>
    </row>
    <row r="20" spans="1:45" s="111" customFormat="1" ht="40.5" customHeight="1">
      <c r="A20" s="112">
        <v>7</v>
      </c>
      <c r="B20" s="113">
        <v>18057714</v>
      </c>
      <c r="C20" s="114" t="s">
        <v>58</v>
      </c>
      <c r="D20" s="115" t="s">
        <v>203</v>
      </c>
      <c r="E20" s="116"/>
      <c r="F20" s="117" t="s">
        <v>204</v>
      </c>
      <c r="G20" s="112" t="s">
        <v>374</v>
      </c>
      <c r="H20" s="112" t="s">
        <v>37</v>
      </c>
      <c r="I20" s="112" t="s">
        <v>39</v>
      </c>
      <c r="J20" s="112" t="s">
        <v>371</v>
      </c>
      <c r="K20" s="112" t="s">
        <v>467</v>
      </c>
      <c r="L20" s="112" t="s">
        <v>583</v>
      </c>
      <c r="M20" s="118">
        <v>3.09</v>
      </c>
      <c r="N20" s="119">
        <v>8.8000000000000007</v>
      </c>
      <c r="O20" s="120" t="s">
        <v>577</v>
      </c>
      <c r="P20" s="120"/>
      <c r="Q20" s="122">
        <v>1</v>
      </c>
      <c r="R20" s="112"/>
      <c r="S20" s="121"/>
      <c r="T20" s="121"/>
      <c r="U20" s="121"/>
      <c r="V20" s="121"/>
      <c r="W20" s="140" t="s">
        <v>329</v>
      </c>
      <c r="X20" s="141" t="s">
        <v>330</v>
      </c>
      <c r="Y20" s="141" t="s">
        <v>81</v>
      </c>
      <c r="Z20" s="141" t="s">
        <v>331</v>
      </c>
      <c r="AA20" s="142"/>
      <c r="AB20" s="141" t="s">
        <v>33</v>
      </c>
      <c r="AC20" s="143" t="s">
        <v>587</v>
      </c>
      <c r="AD20" s="142" t="s">
        <v>453</v>
      </c>
      <c r="AE20" s="140" t="s">
        <v>260</v>
      </c>
      <c r="AF20" s="140" t="s">
        <v>454</v>
      </c>
      <c r="AG20" s="140" t="s">
        <v>451</v>
      </c>
      <c r="AH20" s="140" t="s">
        <v>451</v>
      </c>
      <c r="AI20" s="140" t="s">
        <v>452</v>
      </c>
      <c r="AJ20" s="141" t="s">
        <v>441</v>
      </c>
      <c r="AK20" s="144" t="s">
        <v>205</v>
      </c>
      <c r="AL20" s="145" t="s">
        <v>206</v>
      </c>
      <c r="AM20" s="146">
        <v>7350</v>
      </c>
      <c r="AN20" s="139"/>
      <c r="AO20" s="139" t="e">
        <f>VLOOKUP(#REF!,[1]QLKT!$AA$10:$AC$111,3,0)</f>
        <v>#REF!</v>
      </c>
      <c r="AP20" s="139" t="e">
        <f>VLOOKUP(#REF!,[3]Sheet1!$A$1:$E$81,5,0)</f>
        <v>#REF!</v>
      </c>
    </row>
    <row r="21" spans="1:45" s="111" customFormat="1" ht="40.5" customHeight="1">
      <c r="A21" s="112">
        <v>8</v>
      </c>
      <c r="B21" s="113">
        <v>18057723</v>
      </c>
      <c r="C21" s="114" t="s">
        <v>48</v>
      </c>
      <c r="D21" s="115" t="s">
        <v>49</v>
      </c>
      <c r="E21" s="116"/>
      <c r="F21" s="117" t="s">
        <v>50</v>
      </c>
      <c r="G21" s="112" t="s">
        <v>44</v>
      </c>
      <c r="H21" s="112" t="s">
        <v>35</v>
      </c>
      <c r="I21" s="112" t="s">
        <v>39</v>
      </c>
      <c r="J21" s="112" t="s">
        <v>371</v>
      </c>
      <c r="K21" s="112" t="s">
        <v>467</v>
      </c>
      <c r="L21" s="112" t="s">
        <v>262</v>
      </c>
      <c r="M21" s="118">
        <v>2.92</v>
      </c>
      <c r="N21" s="119">
        <v>8.4</v>
      </c>
      <c r="O21" s="120" t="s">
        <v>577</v>
      </c>
      <c r="P21" s="120"/>
      <c r="Q21" s="122">
        <v>1</v>
      </c>
      <c r="R21" s="121"/>
      <c r="S21" s="121"/>
      <c r="T21" s="121"/>
      <c r="U21" s="121"/>
      <c r="V21" s="121"/>
      <c r="W21" s="140" t="s">
        <v>259</v>
      </c>
      <c r="X21" s="141" t="s">
        <v>260</v>
      </c>
      <c r="Y21" s="141" t="s">
        <v>81</v>
      </c>
      <c r="Z21" s="141" t="s">
        <v>261</v>
      </c>
      <c r="AA21" s="142"/>
      <c r="AB21" s="141" t="s">
        <v>36</v>
      </c>
      <c r="AC21" s="143" t="s">
        <v>262</v>
      </c>
      <c r="AD21" s="142" t="s">
        <v>455</v>
      </c>
      <c r="AE21" s="140" t="s">
        <v>445</v>
      </c>
      <c r="AF21" s="140" t="s">
        <v>456</v>
      </c>
      <c r="AG21" s="140" t="s">
        <v>446</v>
      </c>
      <c r="AH21" s="140" t="s">
        <v>446</v>
      </c>
      <c r="AI21" s="140" t="s">
        <v>448</v>
      </c>
      <c r="AJ21" s="141" t="s">
        <v>404</v>
      </c>
      <c r="AK21" s="144" t="s">
        <v>51</v>
      </c>
      <c r="AL21" s="145" t="s">
        <v>52</v>
      </c>
      <c r="AM21" s="146">
        <v>7350</v>
      </c>
      <c r="AN21" s="139"/>
      <c r="AO21" s="139" t="e">
        <f>VLOOKUP(#REF!,[1]QLKT!$AA$10:$AC$111,3,0)</f>
        <v>#REF!</v>
      </c>
      <c r="AP21" s="139" t="e">
        <f>VLOOKUP(#REF!,[3]Sheet1!$A$1:$E$81,5,0)</f>
        <v>#REF!</v>
      </c>
      <c r="AS21" s="111" t="s">
        <v>375</v>
      </c>
    </row>
    <row r="22" spans="1:45" s="111" customFormat="1" ht="40.5" customHeight="1">
      <c r="A22" s="112">
        <v>9</v>
      </c>
      <c r="B22" s="113">
        <v>18057726</v>
      </c>
      <c r="C22" s="114" t="s">
        <v>183</v>
      </c>
      <c r="D22" s="115" t="s">
        <v>184</v>
      </c>
      <c r="E22" s="116"/>
      <c r="F22" s="117" t="s">
        <v>185</v>
      </c>
      <c r="G22" s="112" t="s">
        <v>294</v>
      </c>
      <c r="H22" s="112" t="s">
        <v>35</v>
      </c>
      <c r="I22" s="112" t="s">
        <v>39</v>
      </c>
      <c r="J22" s="112" t="s">
        <v>371</v>
      </c>
      <c r="K22" s="112" t="s">
        <v>467</v>
      </c>
      <c r="L22" s="112" t="s">
        <v>262</v>
      </c>
      <c r="M22" s="118">
        <v>2.81</v>
      </c>
      <c r="N22" s="119">
        <v>8.8000000000000007</v>
      </c>
      <c r="O22" s="120" t="s">
        <v>577</v>
      </c>
      <c r="P22" s="120"/>
      <c r="Q22" s="122">
        <v>1</v>
      </c>
      <c r="R22" s="121"/>
      <c r="S22" s="121"/>
      <c r="T22" s="121"/>
      <c r="U22" s="121"/>
      <c r="V22" s="121"/>
      <c r="W22" s="140" t="s">
        <v>317</v>
      </c>
      <c r="X22" s="141" t="s">
        <v>284</v>
      </c>
      <c r="Y22" s="141" t="s">
        <v>81</v>
      </c>
      <c r="Z22" s="141" t="s">
        <v>318</v>
      </c>
      <c r="AA22" s="142"/>
      <c r="AB22" s="141" t="s">
        <v>33</v>
      </c>
      <c r="AC22" s="143" t="s">
        <v>262</v>
      </c>
      <c r="AD22" s="142" t="s">
        <v>457</v>
      </c>
      <c r="AE22" s="140" t="s">
        <v>260</v>
      </c>
      <c r="AF22" s="140" t="s">
        <v>451</v>
      </c>
      <c r="AG22" s="140" t="s">
        <v>264</v>
      </c>
      <c r="AH22" s="140" t="s">
        <v>264</v>
      </c>
      <c r="AI22" s="140" t="s">
        <v>452</v>
      </c>
      <c r="AJ22" s="141" t="s">
        <v>441</v>
      </c>
      <c r="AK22" s="144" t="s">
        <v>186</v>
      </c>
      <c r="AL22" s="145" t="s">
        <v>187</v>
      </c>
      <c r="AM22" s="146">
        <v>7350</v>
      </c>
      <c r="AN22" s="139"/>
      <c r="AO22" s="139" t="e">
        <f>VLOOKUP(#REF!,[1]QLKT!$AA$10:$AC$111,3,0)</f>
        <v>#REF!</v>
      </c>
      <c r="AP22" s="139" t="e">
        <f>VLOOKUP(#REF!,[3]Sheet1!$A$1:$E$81,5,0)</f>
        <v>#REF!</v>
      </c>
    </row>
    <row r="23" spans="1:45" s="111" customFormat="1" ht="40.5" customHeight="1">
      <c r="A23" s="112">
        <v>10</v>
      </c>
      <c r="B23" s="113" t="s">
        <v>134</v>
      </c>
      <c r="C23" s="114" t="s">
        <v>128</v>
      </c>
      <c r="D23" s="115" t="s">
        <v>129</v>
      </c>
      <c r="E23" s="116"/>
      <c r="F23" s="117" t="s">
        <v>130</v>
      </c>
      <c r="G23" s="112" t="s">
        <v>131</v>
      </c>
      <c r="H23" s="112" t="s">
        <v>37</v>
      </c>
      <c r="I23" s="112" t="s">
        <v>39</v>
      </c>
      <c r="J23" s="112" t="s">
        <v>371</v>
      </c>
      <c r="K23" s="112" t="s">
        <v>467</v>
      </c>
      <c r="L23" s="112" t="s">
        <v>583</v>
      </c>
      <c r="M23" s="118">
        <v>2.86</v>
      </c>
      <c r="N23" s="119">
        <v>8</v>
      </c>
      <c r="O23" s="120" t="s">
        <v>579</v>
      </c>
      <c r="P23" s="120"/>
      <c r="Q23" s="122">
        <v>1</v>
      </c>
      <c r="R23" s="121"/>
      <c r="S23" s="121"/>
      <c r="T23" s="121"/>
      <c r="U23" s="121"/>
      <c r="V23" s="121"/>
      <c r="W23" s="140" t="s">
        <v>303</v>
      </c>
      <c r="X23" s="141" t="s">
        <v>304</v>
      </c>
      <c r="Y23" s="141" t="s">
        <v>305</v>
      </c>
      <c r="Z23" s="141" t="s">
        <v>306</v>
      </c>
      <c r="AA23" s="142"/>
      <c r="AB23" s="141" t="s">
        <v>33</v>
      </c>
      <c r="AC23" s="143" t="s">
        <v>173</v>
      </c>
      <c r="AD23" s="142" t="s">
        <v>458</v>
      </c>
      <c r="AE23" s="140" t="s">
        <v>445</v>
      </c>
      <c r="AF23" s="140" t="s">
        <v>456</v>
      </c>
      <c r="AG23" s="140" t="s">
        <v>447</v>
      </c>
      <c r="AH23" s="140" t="s">
        <v>447</v>
      </c>
      <c r="AI23" s="140" t="s">
        <v>448</v>
      </c>
      <c r="AJ23" s="141" t="s">
        <v>404</v>
      </c>
      <c r="AK23" s="144" t="s">
        <v>132</v>
      </c>
      <c r="AL23" s="145" t="s">
        <v>133</v>
      </c>
      <c r="AM23" s="146" t="s">
        <v>64</v>
      </c>
      <c r="AN23" s="139"/>
      <c r="AO23" s="139" t="e">
        <f>VLOOKUP(#REF!,[1]QLKT!$AA$10:$AC$111,3,0)</f>
        <v>#REF!</v>
      </c>
      <c r="AP23" s="139" t="e">
        <f>VLOOKUP(#REF!,[3]Sheet1!$A$1:$E$81,5,0)</f>
        <v>#REF!</v>
      </c>
    </row>
    <row r="24" spans="1:45" s="111" customFormat="1" ht="40.5" customHeight="1">
      <c r="A24" s="112">
        <v>11</v>
      </c>
      <c r="B24" s="113">
        <v>18057730</v>
      </c>
      <c r="C24" s="114" t="s">
        <v>90</v>
      </c>
      <c r="D24" s="115" t="s">
        <v>91</v>
      </c>
      <c r="E24" s="116"/>
      <c r="F24" s="117" t="s">
        <v>92</v>
      </c>
      <c r="G24" s="112" t="s">
        <v>271</v>
      </c>
      <c r="H24" s="112" t="s">
        <v>37</v>
      </c>
      <c r="I24" s="112" t="s">
        <v>39</v>
      </c>
      <c r="J24" s="112" t="s">
        <v>371</v>
      </c>
      <c r="K24" s="112" t="s">
        <v>467</v>
      </c>
      <c r="L24" s="112" t="s">
        <v>262</v>
      </c>
      <c r="M24" s="118">
        <v>3.08</v>
      </c>
      <c r="N24" s="119">
        <v>8.4</v>
      </c>
      <c r="O24" s="120" t="s">
        <v>579</v>
      </c>
      <c r="P24" s="120"/>
      <c r="Q24" s="122">
        <v>1</v>
      </c>
      <c r="R24" s="121"/>
      <c r="S24" s="121"/>
      <c r="T24" s="121"/>
      <c r="U24" s="121"/>
      <c r="V24" s="121"/>
      <c r="W24" s="140" t="s">
        <v>286</v>
      </c>
      <c r="X24" s="141" t="s">
        <v>260</v>
      </c>
      <c r="Y24" s="141" t="s">
        <v>81</v>
      </c>
      <c r="Z24" s="141" t="s">
        <v>287</v>
      </c>
      <c r="AA24" s="142"/>
      <c r="AB24" s="141" t="s">
        <v>33</v>
      </c>
      <c r="AC24" s="143" t="s">
        <v>262</v>
      </c>
      <c r="AD24" s="142" t="s">
        <v>459</v>
      </c>
      <c r="AE24" s="140" t="s">
        <v>438</v>
      </c>
      <c r="AF24" s="140" t="s">
        <v>439</v>
      </c>
      <c r="AG24" s="140" t="s">
        <v>284</v>
      </c>
      <c r="AH24" s="140" t="s">
        <v>284</v>
      </c>
      <c r="AI24" s="140" t="s">
        <v>80</v>
      </c>
      <c r="AJ24" s="141" t="s">
        <v>441</v>
      </c>
      <c r="AK24" s="144" t="s">
        <v>93</v>
      </c>
      <c r="AL24" s="145" t="s">
        <v>94</v>
      </c>
      <c r="AM24" s="146" t="s">
        <v>64</v>
      </c>
      <c r="AN24" s="139"/>
      <c r="AO24" s="139" t="e">
        <f>VLOOKUP(#REF!,[1]QLKT!$AA$10:$AC$111,3,0)</f>
        <v>#REF!</v>
      </c>
      <c r="AP24" s="139" t="e">
        <f>VLOOKUP(#REF!,[3]Sheet1!$A$1:$E$81,5,0)</f>
        <v>#REF!</v>
      </c>
    </row>
    <row r="25" spans="1:45" s="111" customFormat="1" ht="40.5" customHeight="1">
      <c r="A25" s="112">
        <v>12</v>
      </c>
      <c r="B25" s="113">
        <v>18057733</v>
      </c>
      <c r="C25" s="114" t="s">
        <v>62</v>
      </c>
      <c r="D25" s="115" t="s">
        <v>40</v>
      </c>
      <c r="E25" s="116"/>
      <c r="F25" s="117" t="s">
        <v>63</v>
      </c>
      <c r="G25" s="112" t="s">
        <v>271</v>
      </c>
      <c r="H25" s="112" t="s">
        <v>37</v>
      </c>
      <c r="I25" s="112" t="s">
        <v>39</v>
      </c>
      <c r="J25" s="112" t="s">
        <v>371</v>
      </c>
      <c r="K25" s="112" t="s">
        <v>467</v>
      </c>
      <c r="L25" s="112" t="s">
        <v>262</v>
      </c>
      <c r="M25" s="118" t="s">
        <v>590</v>
      </c>
      <c r="N25" s="119">
        <v>8.8000000000000007</v>
      </c>
      <c r="O25" s="120" t="s">
        <v>577</v>
      </c>
      <c r="P25" s="120"/>
      <c r="Q25" s="122">
        <v>1</v>
      </c>
      <c r="R25" s="121"/>
      <c r="S25" s="121"/>
      <c r="T25" s="121"/>
      <c r="U25" s="121"/>
      <c r="V25" s="121"/>
      <c r="W25" s="140" t="s">
        <v>272</v>
      </c>
      <c r="X25" s="141" t="s">
        <v>260</v>
      </c>
      <c r="Y25" s="141" t="s">
        <v>81</v>
      </c>
      <c r="Z25" s="141" t="s">
        <v>273</v>
      </c>
      <c r="AA25" s="142"/>
      <c r="AB25" s="141" t="s">
        <v>36</v>
      </c>
      <c r="AC25" s="143" t="s">
        <v>262</v>
      </c>
      <c r="AD25" s="142" t="s">
        <v>460</v>
      </c>
      <c r="AE25" s="140" t="s">
        <v>445</v>
      </c>
      <c r="AF25" s="140" t="s">
        <v>447</v>
      </c>
      <c r="AG25" s="140" t="s">
        <v>456</v>
      </c>
      <c r="AH25" s="140" t="s">
        <v>456</v>
      </c>
      <c r="AI25" s="140" t="s">
        <v>448</v>
      </c>
      <c r="AJ25" s="141" t="s">
        <v>404</v>
      </c>
      <c r="AK25" s="144" t="s">
        <v>65</v>
      </c>
      <c r="AL25" s="145" t="s">
        <v>66</v>
      </c>
      <c r="AM25" s="146" t="s">
        <v>64</v>
      </c>
      <c r="AN25" s="139"/>
      <c r="AO25" s="139" t="e">
        <f>VLOOKUP(#REF!,[1]QLKT!$AA$10:$AC$111,3,0)</f>
        <v>#REF!</v>
      </c>
      <c r="AP25" s="139" t="e">
        <f>VLOOKUP(#REF!,[3]Sheet1!$A$1:$E$81,5,0)</f>
        <v>#REF!</v>
      </c>
    </row>
    <row r="26" spans="1:45" s="111" customFormat="1" ht="40.5" customHeight="1">
      <c r="A26" s="112">
        <v>13</v>
      </c>
      <c r="B26" s="113">
        <v>18057745</v>
      </c>
      <c r="C26" s="114" t="s">
        <v>67</v>
      </c>
      <c r="D26" s="115" t="s">
        <v>68</v>
      </c>
      <c r="E26" s="116"/>
      <c r="F26" s="117" t="s">
        <v>69</v>
      </c>
      <c r="G26" s="112" t="s">
        <v>207</v>
      </c>
      <c r="H26" s="112" t="s">
        <v>37</v>
      </c>
      <c r="I26" s="112" t="s">
        <v>39</v>
      </c>
      <c r="J26" s="112" t="s">
        <v>371</v>
      </c>
      <c r="K26" s="112" t="s">
        <v>467</v>
      </c>
      <c r="L26" s="112" t="s">
        <v>262</v>
      </c>
      <c r="M26" s="118">
        <v>3.23</v>
      </c>
      <c r="N26" s="119">
        <v>8.5</v>
      </c>
      <c r="O26" s="120" t="s">
        <v>577</v>
      </c>
      <c r="P26" s="120"/>
      <c r="Q26" s="122">
        <v>1</v>
      </c>
      <c r="R26" s="121"/>
      <c r="S26" s="121"/>
      <c r="T26" s="121"/>
      <c r="U26" s="121"/>
      <c r="V26" s="121"/>
      <c r="W26" s="140" t="s">
        <v>274</v>
      </c>
      <c r="X26" s="141" t="s">
        <v>275</v>
      </c>
      <c r="Y26" s="141" t="s">
        <v>81</v>
      </c>
      <c r="Z26" s="141" t="s">
        <v>276</v>
      </c>
      <c r="AA26" s="142"/>
      <c r="AB26" s="141" t="s">
        <v>36</v>
      </c>
      <c r="AC26" s="143" t="s">
        <v>262</v>
      </c>
      <c r="AD26" s="142" t="s">
        <v>461</v>
      </c>
      <c r="AE26" s="140" t="s">
        <v>260</v>
      </c>
      <c r="AF26" s="140" t="s">
        <v>264</v>
      </c>
      <c r="AG26" s="140" t="s">
        <v>454</v>
      </c>
      <c r="AH26" s="140" t="s">
        <v>454</v>
      </c>
      <c r="AI26" s="140" t="s">
        <v>452</v>
      </c>
      <c r="AJ26" s="141" t="s">
        <v>441</v>
      </c>
      <c r="AK26" s="144" t="s">
        <v>70</v>
      </c>
      <c r="AL26" s="145" t="s">
        <v>71</v>
      </c>
      <c r="AM26" s="146" t="s">
        <v>64</v>
      </c>
      <c r="AN26" s="139">
        <v>1</v>
      </c>
      <c r="AO26" s="139" t="e">
        <f>VLOOKUP(#REF!,[1]QLKT!$AA$10:$AC$111,3,0)</f>
        <v>#REF!</v>
      </c>
      <c r="AP26" s="139" t="e">
        <f>VLOOKUP(#REF!,[3]Sheet1!$A$1:$E$81,5,0)</f>
        <v>#REF!</v>
      </c>
    </row>
    <row r="27" spans="1:45" s="111" customFormat="1" ht="40.5" customHeight="1">
      <c r="A27" s="106" t="s">
        <v>571</v>
      </c>
      <c r="B27" s="107" t="s">
        <v>572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 t="s">
        <v>573</v>
      </c>
      <c r="M27" s="108"/>
      <c r="N27" s="108"/>
      <c r="O27" s="108"/>
      <c r="P27" s="109"/>
      <c r="Q27" s="110"/>
      <c r="R27" s="110"/>
      <c r="S27" s="110"/>
      <c r="T27" s="110"/>
      <c r="U27" s="110"/>
      <c r="V27" s="110"/>
      <c r="W27" s="134"/>
      <c r="X27" s="135"/>
      <c r="Y27" s="134"/>
      <c r="Z27" s="136"/>
      <c r="AA27" s="137"/>
      <c r="AB27" s="135"/>
      <c r="AC27" s="137"/>
      <c r="AD27" s="135"/>
      <c r="AE27" s="134"/>
      <c r="AF27" s="134"/>
      <c r="AG27" s="134"/>
      <c r="AH27" s="134"/>
      <c r="AI27" s="134"/>
      <c r="AJ27" s="135"/>
      <c r="AK27" s="135"/>
      <c r="AL27" s="135"/>
      <c r="AM27" s="138"/>
      <c r="AN27" s="139"/>
      <c r="AO27" s="139"/>
      <c r="AP27" s="139"/>
    </row>
    <row r="28" spans="1:45" s="111" customFormat="1" ht="40.5" customHeight="1">
      <c r="A28" s="112">
        <v>1</v>
      </c>
      <c r="B28" s="113">
        <v>18057676</v>
      </c>
      <c r="C28" s="114" t="s">
        <v>214</v>
      </c>
      <c r="D28" s="115" t="s">
        <v>215</v>
      </c>
      <c r="E28" s="116"/>
      <c r="F28" s="117" t="s">
        <v>216</v>
      </c>
      <c r="G28" s="112" t="s">
        <v>267</v>
      </c>
      <c r="H28" s="112" t="s">
        <v>37</v>
      </c>
      <c r="I28" s="112" t="s">
        <v>39</v>
      </c>
      <c r="J28" s="112" t="s">
        <v>335</v>
      </c>
      <c r="K28" s="112" t="s">
        <v>467</v>
      </c>
      <c r="L28" s="112" t="s">
        <v>262</v>
      </c>
      <c r="M28" s="118">
        <v>3.34</v>
      </c>
      <c r="N28" s="119">
        <v>8.8000000000000007</v>
      </c>
      <c r="O28" s="120" t="s">
        <v>579</v>
      </c>
      <c r="P28" s="120"/>
      <c r="Q28" s="122">
        <v>1</v>
      </c>
      <c r="R28" s="121"/>
      <c r="S28" s="121"/>
      <c r="T28" s="121"/>
      <c r="U28" s="121"/>
      <c r="V28" s="121"/>
      <c r="W28" s="140" t="s">
        <v>336</v>
      </c>
      <c r="X28" s="141" t="s">
        <v>337</v>
      </c>
      <c r="Y28" s="141" t="s">
        <v>338</v>
      </c>
      <c r="Z28" s="141" t="s">
        <v>339</v>
      </c>
      <c r="AA28" s="142"/>
      <c r="AB28" s="141" t="s">
        <v>33</v>
      </c>
      <c r="AC28" s="143" t="s">
        <v>262</v>
      </c>
      <c r="AD28" s="142" t="s">
        <v>394</v>
      </c>
      <c r="AE28" s="140" t="s">
        <v>395</v>
      </c>
      <c r="AF28" s="140" t="s">
        <v>396</v>
      </c>
      <c r="AG28" s="140" t="s">
        <v>397</v>
      </c>
      <c r="AH28" s="140" t="s">
        <v>397</v>
      </c>
      <c r="AI28" s="140" t="s">
        <v>398</v>
      </c>
      <c r="AJ28" s="141" t="s">
        <v>390</v>
      </c>
      <c r="AK28" s="144" t="s">
        <v>217</v>
      </c>
      <c r="AL28" s="145" t="s">
        <v>218</v>
      </c>
      <c r="AM28" s="146">
        <v>7350</v>
      </c>
      <c r="AN28" s="139"/>
      <c r="AO28" s="139" t="e">
        <f>VLOOKUP(#REF!,[1]QLKT!$AA$10:$AC$111,3,0)</f>
        <v>#REF!</v>
      </c>
      <c r="AP28" s="139" t="e">
        <f>VLOOKUP(#REF!,[3]Sheet1!$A$1:$E$81,5,0)</f>
        <v>#REF!</v>
      </c>
    </row>
    <row r="29" spans="1:45" s="111" customFormat="1" ht="40.5" customHeight="1">
      <c r="A29" s="106" t="s">
        <v>574</v>
      </c>
      <c r="B29" s="107" t="s">
        <v>575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 t="s">
        <v>576</v>
      </c>
      <c r="M29" s="108"/>
      <c r="N29" s="108"/>
      <c r="O29" s="108"/>
      <c r="P29" s="109"/>
      <c r="Q29" s="110"/>
      <c r="R29" s="110"/>
      <c r="S29" s="110"/>
      <c r="T29" s="110"/>
      <c r="U29" s="110"/>
      <c r="V29" s="110"/>
      <c r="W29" s="134"/>
      <c r="X29" s="135"/>
      <c r="Y29" s="134"/>
      <c r="Z29" s="136"/>
      <c r="AA29" s="137"/>
      <c r="AB29" s="135"/>
      <c r="AC29" s="137"/>
      <c r="AD29" s="135"/>
      <c r="AE29" s="134"/>
      <c r="AF29" s="134"/>
      <c r="AG29" s="134"/>
      <c r="AH29" s="134"/>
      <c r="AI29" s="134"/>
      <c r="AJ29" s="135"/>
      <c r="AK29" s="135"/>
      <c r="AL29" s="135"/>
      <c r="AM29" s="138"/>
      <c r="AN29" s="139"/>
      <c r="AO29" s="139"/>
      <c r="AP29" s="139"/>
    </row>
    <row r="30" spans="1:45" s="111" customFormat="1" ht="40.5" customHeight="1">
      <c r="A30" s="112">
        <v>1</v>
      </c>
      <c r="B30" s="113">
        <v>16055317</v>
      </c>
      <c r="C30" s="114" t="s">
        <v>464</v>
      </c>
      <c r="D30" s="115" t="s">
        <v>199</v>
      </c>
      <c r="E30" s="116" t="s">
        <v>479</v>
      </c>
      <c r="F30" s="117" t="s">
        <v>465</v>
      </c>
      <c r="G30" s="112" t="s">
        <v>207</v>
      </c>
      <c r="H30" s="112" t="s">
        <v>35</v>
      </c>
      <c r="I30" s="112" t="s">
        <v>466</v>
      </c>
      <c r="J30" s="112" t="s">
        <v>38</v>
      </c>
      <c r="K30" s="112" t="s">
        <v>467</v>
      </c>
      <c r="L30" s="112" t="s">
        <v>505</v>
      </c>
      <c r="M30" s="118">
        <v>3.03</v>
      </c>
      <c r="N30" s="119">
        <v>8.6</v>
      </c>
      <c r="O30" s="120" t="s">
        <v>577</v>
      </c>
      <c r="P30" s="120"/>
      <c r="Q30" s="122">
        <v>1</v>
      </c>
      <c r="R30" s="121"/>
      <c r="S30" s="121"/>
      <c r="T30" s="121"/>
      <c r="U30" s="121"/>
      <c r="V30" s="121"/>
      <c r="W30" s="140" t="s">
        <v>480</v>
      </c>
      <c r="X30" s="141" t="s">
        <v>481</v>
      </c>
      <c r="Y30" s="141" t="s">
        <v>482</v>
      </c>
      <c r="Z30" s="141" t="s">
        <v>483</v>
      </c>
      <c r="AA30" s="142"/>
      <c r="AB30" s="141" t="s">
        <v>33</v>
      </c>
      <c r="AC30" s="143" t="s">
        <v>484</v>
      </c>
      <c r="AD30" s="142" t="s">
        <v>485</v>
      </c>
      <c r="AE30" s="140" t="s">
        <v>412</v>
      </c>
      <c r="AF30" s="140" t="s">
        <v>420</v>
      </c>
      <c r="AG30" s="140" t="s">
        <v>486</v>
      </c>
      <c r="AH30" s="140" t="s">
        <v>176</v>
      </c>
      <c r="AI30" s="140" t="s">
        <v>426</v>
      </c>
      <c r="AJ30" s="141" t="s">
        <v>487</v>
      </c>
      <c r="AK30" s="144" t="s">
        <v>468</v>
      </c>
      <c r="AL30" s="145" t="s">
        <v>469</v>
      </c>
      <c r="AM30" s="146" t="s">
        <v>510</v>
      </c>
      <c r="AN30" s="139"/>
      <c r="AO30" s="139"/>
      <c r="AP30" s="139"/>
    </row>
    <row r="31" spans="1:45" s="111" customFormat="1" ht="40.5" customHeight="1">
      <c r="A31" s="112">
        <v>2</v>
      </c>
      <c r="B31" s="113">
        <v>16055327</v>
      </c>
      <c r="C31" s="114" t="s">
        <v>533</v>
      </c>
      <c r="D31" s="115" t="s">
        <v>534</v>
      </c>
      <c r="E31" s="116" t="s">
        <v>535</v>
      </c>
      <c r="F31" s="117" t="s">
        <v>536</v>
      </c>
      <c r="G31" s="112" t="s">
        <v>147</v>
      </c>
      <c r="H31" s="112" t="s">
        <v>35</v>
      </c>
      <c r="I31" s="112" t="s">
        <v>466</v>
      </c>
      <c r="J31" s="112" t="s">
        <v>38</v>
      </c>
      <c r="K31" s="112" t="s">
        <v>467</v>
      </c>
      <c r="L31" s="112" t="s">
        <v>505</v>
      </c>
      <c r="M31" s="118">
        <v>2.83</v>
      </c>
      <c r="N31" s="119">
        <v>8.6</v>
      </c>
      <c r="O31" s="120" t="s">
        <v>577</v>
      </c>
      <c r="P31" s="120"/>
      <c r="Q31" s="122">
        <v>1</v>
      </c>
      <c r="R31" s="121"/>
      <c r="S31" s="121"/>
      <c r="T31" s="121"/>
      <c r="U31" s="121"/>
      <c r="V31" s="121"/>
      <c r="W31" s="140" t="s">
        <v>537</v>
      </c>
      <c r="X31" s="141" t="s">
        <v>538</v>
      </c>
      <c r="Y31" s="141" t="s">
        <v>539</v>
      </c>
      <c r="Z31" s="141" t="s">
        <v>540</v>
      </c>
      <c r="AA31" s="142">
        <v>8.6</v>
      </c>
      <c r="AB31" s="141" t="s">
        <v>33</v>
      </c>
      <c r="AC31" s="143" t="s">
        <v>484</v>
      </c>
      <c r="AD31" s="142" t="s">
        <v>541</v>
      </c>
      <c r="AE31" s="140" t="s">
        <v>344</v>
      </c>
      <c r="AF31" s="140" t="s">
        <v>521</v>
      </c>
      <c r="AG31" s="140" t="s">
        <v>519</v>
      </c>
      <c r="AH31" s="140" t="s">
        <v>414</v>
      </c>
      <c r="AI31" s="140" t="s">
        <v>520</v>
      </c>
      <c r="AJ31" s="141" t="s">
        <v>487</v>
      </c>
      <c r="AK31" s="144" t="s">
        <v>542</v>
      </c>
      <c r="AL31" s="145" t="s">
        <v>543</v>
      </c>
      <c r="AM31" s="146"/>
      <c r="AN31" s="139"/>
      <c r="AO31" s="139"/>
      <c r="AP31" s="139"/>
    </row>
    <row r="32" spans="1:45" s="111" customFormat="1" ht="40.5" customHeight="1">
      <c r="A32" s="112">
        <v>3</v>
      </c>
      <c r="B32" s="113">
        <v>16055351</v>
      </c>
      <c r="C32" s="114" t="s">
        <v>524</v>
      </c>
      <c r="D32" s="115" t="s">
        <v>162</v>
      </c>
      <c r="E32" s="116" t="s">
        <v>525</v>
      </c>
      <c r="F32" s="117" t="s">
        <v>526</v>
      </c>
      <c r="G32" s="112" t="s">
        <v>527</v>
      </c>
      <c r="H32" s="112" t="s">
        <v>35</v>
      </c>
      <c r="I32" s="112" t="s">
        <v>466</v>
      </c>
      <c r="J32" s="112" t="s">
        <v>38</v>
      </c>
      <c r="K32" s="112" t="s">
        <v>467</v>
      </c>
      <c r="L32" s="112" t="s">
        <v>505</v>
      </c>
      <c r="M32" s="118">
        <v>3.21</v>
      </c>
      <c r="N32" s="119">
        <v>8.8000000000000007</v>
      </c>
      <c r="O32" s="120" t="s">
        <v>577</v>
      </c>
      <c r="P32" s="120"/>
      <c r="Q32" s="122">
        <v>1</v>
      </c>
      <c r="R32" s="121"/>
      <c r="S32" s="121"/>
      <c r="T32" s="121"/>
      <c r="U32" s="121"/>
      <c r="V32" s="121"/>
      <c r="W32" s="140" t="s">
        <v>528</v>
      </c>
      <c r="X32" s="141" t="s">
        <v>516</v>
      </c>
      <c r="Y32" s="141" t="s">
        <v>482</v>
      </c>
      <c r="Z32" s="141" t="s">
        <v>529</v>
      </c>
      <c r="AA32" s="142">
        <v>8.8000000000000007</v>
      </c>
      <c r="AB32" s="141" t="s">
        <v>33</v>
      </c>
      <c r="AC32" s="143" t="s">
        <v>484</v>
      </c>
      <c r="AD32" s="142" t="s">
        <v>530</v>
      </c>
      <c r="AE32" s="140" t="s">
        <v>344</v>
      </c>
      <c r="AF32" s="140" t="s">
        <v>520</v>
      </c>
      <c r="AG32" s="140" t="s">
        <v>521</v>
      </c>
      <c r="AH32" s="140" t="s">
        <v>414</v>
      </c>
      <c r="AI32" s="140" t="s">
        <v>519</v>
      </c>
      <c r="AJ32" s="141" t="s">
        <v>487</v>
      </c>
      <c r="AK32" s="144" t="s">
        <v>531</v>
      </c>
      <c r="AL32" s="145" t="s">
        <v>532</v>
      </c>
      <c r="AM32" s="146"/>
      <c r="AN32" s="139"/>
      <c r="AO32" s="139"/>
      <c r="AP32" s="139"/>
    </row>
    <row r="33" spans="1:45" s="111" customFormat="1" ht="40.5" customHeight="1">
      <c r="A33" s="112">
        <v>4</v>
      </c>
      <c r="B33" s="113">
        <v>16055373</v>
      </c>
      <c r="C33" s="114" t="s">
        <v>474</v>
      </c>
      <c r="D33" s="115" t="s">
        <v>475</v>
      </c>
      <c r="E33" s="116" t="s">
        <v>495</v>
      </c>
      <c r="F33" s="117" t="s">
        <v>476</v>
      </c>
      <c r="G33" s="112" t="s">
        <v>34</v>
      </c>
      <c r="H33" s="112" t="s">
        <v>35</v>
      </c>
      <c r="I33" s="112" t="s">
        <v>466</v>
      </c>
      <c r="J33" s="112" t="s">
        <v>38</v>
      </c>
      <c r="K33" s="112" t="s">
        <v>467</v>
      </c>
      <c r="L33" s="112" t="s">
        <v>505</v>
      </c>
      <c r="M33" s="118">
        <v>3.07</v>
      </c>
      <c r="N33" s="119">
        <v>8.4</v>
      </c>
      <c r="O33" s="120" t="s">
        <v>579</v>
      </c>
      <c r="P33" s="120"/>
      <c r="Q33" s="122">
        <v>1</v>
      </c>
      <c r="R33" s="121"/>
      <c r="S33" s="121"/>
      <c r="T33" s="121"/>
      <c r="U33" s="121"/>
      <c r="V33" s="121"/>
      <c r="W33" s="140" t="s">
        <v>496</v>
      </c>
      <c r="X33" s="141" t="s">
        <v>481</v>
      </c>
      <c r="Y33" s="141" t="s">
        <v>482</v>
      </c>
      <c r="Z33" s="141" t="s">
        <v>497</v>
      </c>
      <c r="AA33" s="142"/>
      <c r="AB33" s="141" t="s">
        <v>36</v>
      </c>
      <c r="AC33" s="143" t="s">
        <v>484</v>
      </c>
      <c r="AD33" s="142" t="s">
        <v>498</v>
      </c>
      <c r="AE33" s="140" t="s">
        <v>412</v>
      </c>
      <c r="AF33" s="140" t="s">
        <v>486</v>
      </c>
      <c r="AG33" s="140" t="s">
        <v>426</v>
      </c>
      <c r="AH33" s="140" t="s">
        <v>176</v>
      </c>
      <c r="AI33" s="140" t="s">
        <v>420</v>
      </c>
      <c r="AJ33" s="141" t="s">
        <v>487</v>
      </c>
      <c r="AK33" s="144" t="s">
        <v>477</v>
      </c>
      <c r="AL33" s="145" t="s">
        <v>478</v>
      </c>
      <c r="AM33" s="146" t="s">
        <v>510</v>
      </c>
      <c r="AN33" s="139"/>
      <c r="AO33" s="139"/>
      <c r="AP33" s="139"/>
    </row>
    <row r="34" spans="1:45" s="111" customFormat="1" ht="40.5" customHeight="1">
      <c r="A34" s="112">
        <v>5</v>
      </c>
      <c r="B34" s="113" t="s">
        <v>499</v>
      </c>
      <c r="C34" s="114" t="s">
        <v>188</v>
      </c>
      <c r="D34" s="115" t="s">
        <v>152</v>
      </c>
      <c r="E34" s="116" t="s">
        <v>500</v>
      </c>
      <c r="F34" s="117" t="s">
        <v>501</v>
      </c>
      <c r="G34" s="112" t="s">
        <v>147</v>
      </c>
      <c r="H34" s="112" t="s">
        <v>35</v>
      </c>
      <c r="I34" s="112" t="s">
        <v>466</v>
      </c>
      <c r="J34" s="112" t="s">
        <v>38</v>
      </c>
      <c r="K34" s="112" t="s">
        <v>467</v>
      </c>
      <c r="L34" s="112" t="s">
        <v>505</v>
      </c>
      <c r="M34" s="118">
        <v>2.8</v>
      </c>
      <c r="N34" s="119">
        <v>8.5</v>
      </c>
      <c r="O34" s="120" t="s">
        <v>577</v>
      </c>
      <c r="P34" s="120"/>
      <c r="Q34" s="122">
        <v>1</v>
      </c>
      <c r="R34" s="121"/>
      <c r="S34" s="121"/>
      <c r="T34" s="121"/>
      <c r="U34" s="121"/>
      <c r="V34" s="121"/>
      <c r="W34" s="140" t="s">
        <v>502</v>
      </c>
      <c r="X34" s="141" t="s">
        <v>503</v>
      </c>
      <c r="Y34" s="141" t="s">
        <v>81</v>
      </c>
      <c r="Z34" s="141" t="s">
        <v>504</v>
      </c>
      <c r="AA34" s="142" t="s">
        <v>506</v>
      </c>
      <c r="AB34" s="141" t="s">
        <v>33</v>
      </c>
      <c r="AC34" s="143" t="s">
        <v>505</v>
      </c>
      <c r="AD34" s="142" t="s">
        <v>506</v>
      </c>
      <c r="AE34" s="140" t="s">
        <v>406</v>
      </c>
      <c r="AF34" s="140" t="s">
        <v>430</v>
      </c>
      <c r="AG34" s="140" t="s">
        <v>507</v>
      </c>
      <c r="AH34" s="140" t="s">
        <v>414</v>
      </c>
      <c r="AI34" s="140" t="s">
        <v>42</v>
      </c>
      <c r="AJ34" s="141" t="s">
        <v>508</v>
      </c>
      <c r="AK34" s="144"/>
      <c r="AL34" s="145"/>
      <c r="AM34" s="146" t="s">
        <v>509</v>
      </c>
      <c r="AN34" s="139"/>
      <c r="AO34" s="139"/>
      <c r="AP34" s="139"/>
    </row>
    <row r="35" spans="1:45" s="111" customFormat="1" ht="40.5" customHeight="1">
      <c r="A35" s="112">
        <v>6</v>
      </c>
      <c r="B35" s="113">
        <v>16055401</v>
      </c>
      <c r="C35" s="114" t="s">
        <v>511</v>
      </c>
      <c r="D35" s="115" t="s">
        <v>512</v>
      </c>
      <c r="E35" s="116" t="s">
        <v>513</v>
      </c>
      <c r="F35" s="117" t="s">
        <v>514</v>
      </c>
      <c r="G35" s="112" t="s">
        <v>147</v>
      </c>
      <c r="H35" s="112" t="s">
        <v>35</v>
      </c>
      <c r="I35" s="112" t="s">
        <v>466</v>
      </c>
      <c r="J35" s="112" t="s">
        <v>38</v>
      </c>
      <c r="K35" s="112" t="s">
        <v>467</v>
      </c>
      <c r="L35" s="112" t="s">
        <v>505</v>
      </c>
      <c r="M35" s="118">
        <v>2.83</v>
      </c>
      <c r="N35" s="119">
        <v>8.9</v>
      </c>
      <c r="O35" s="120" t="s">
        <v>577</v>
      </c>
      <c r="P35" s="120"/>
      <c r="Q35" s="122">
        <v>1</v>
      </c>
      <c r="R35" s="121"/>
      <c r="S35" s="121"/>
      <c r="T35" s="121"/>
      <c r="U35" s="121"/>
      <c r="V35" s="121"/>
      <c r="W35" s="140" t="s">
        <v>515</v>
      </c>
      <c r="X35" s="141" t="s">
        <v>516</v>
      </c>
      <c r="Y35" s="141" t="s">
        <v>482</v>
      </c>
      <c r="Z35" s="141" t="s">
        <v>517</v>
      </c>
      <c r="AA35" s="142">
        <v>8.9</v>
      </c>
      <c r="AB35" s="141" t="s">
        <v>33</v>
      </c>
      <c r="AC35" s="143" t="s">
        <v>484</v>
      </c>
      <c r="AD35" s="142" t="s">
        <v>518</v>
      </c>
      <c r="AE35" s="140" t="s">
        <v>344</v>
      </c>
      <c r="AF35" s="140" t="s">
        <v>519</v>
      </c>
      <c r="AG35" s="140" t="s">
        <v>520</v>
      </c>
      <c r="AH35" s="140" t="s">
        <v>414</v>
      </c>
      <c r="AI35" s="140" t="s">
        <v>521</v>
      </c>
      <c r="AJ35" s="141" t="s">
        <v>487</v>
      </c>
      <c r="AK35" s="144" t="s">
        <v>522</v>
      </c>
      <c r="AL35" s="145" t="s">
        <v>523</v>
      </c>
      <c r="AM35" s="146"/>
      <c r="AN35" s="139"/>
      <c r="AO35" s="139"/>
      <c r="AP35" s="139"/>
    </row>
    <row r="36" spans="1:45" s="111" customFormat="1" ht="40.5" customHeight="1">
      <c r="A36" s="112">
        <v>7</v>
      </c>
      <c r="B36" s="113">
        <v>16055419</v>
      </c>
      <c r="C36" s="114" t="s">
        <v>470</v>
      </c>
      <c r="D36" s="115" t="s">
        <v>471</v>
      </c>
      <c r="E36" s="116" t="s">
        <v>488</v>
      </c>
      <c r="F36" s="117" t="s">
        <v>472</v>
      </c>
      <c r="G36" s="112" t="s">
        <v>489</v>
      </c>
      <c r="H36" s="112" t="s">
        <v>35</v>
      </c>
      <c r="I36" s="112" t="s">
        <v>466</v>
      </c>
      <c r="J36" s="112" t="s">
        <v>38</v>
      </c>
      <c r="K36" s="112" t="s">
        <v>467</v>
      </c>
      <c r="L36" s="112" t="s">
        <v>505</v>
      </c>
      <c r="M36" s="118">
        <v>3.06</v>
      </c>
      <c r="N36" s="119">
        <v>8.4</v>
      </c>
      <c r="O36" s="120" t="s">
        <v>579</v>
      </c>
      <c r="P36" s="120"/>
      <c r="Q36" s="122">
        <v>1</v>
      </c>
      <c r="R36" s="121"/>
      <c r="S36" s="121"/>
      <c r="T36" s="121"/>
      <c r="U36" s="121"/>
      <c r="V36" s="121"/>
      <c r="W36" s="140" t="s">
        <v>490</v>
      </c>
      <c r="X36" s="141" t="s">
        <v>491</v>
      </c>
      <c r="Y36" s="141" t="s">
        <v>492</v>
      </c>
      <c r="Z36" s="141" t="s">
        <v>493</v>
      </c>
      <c r="AA36" s="142"/>
      <c r="AB36" s="141" t="s">
        <v>33</v>
      </c>
      <c r="AC36" s="143" t="s">
        <v>484</v>
      </c>
      <c r="AD36" s="142" t="s">
        <v>494</v>
      </c>
      <c r="AE36" s="140" t="s">
        <v>412</v>
      </c>
      <c r="AF36" s="140" t="s">
        <v>426</v>
      </c>
      <c r="AG36" s="140" t="s">
        <v>420</v>
      </c>
      <c r="AH36" s="140" t="s">
        <v>176</v>
      </c>
      <c r="AI36" s="140" t="s">
        <v>486</v>
      </c>
      <c r="AJ36" s="141" t="s">
        <v>487</v>
      </c>
      <c r="AK36" s="144" t="s">
        <v>473</v>
      </c>
      <c r="AL36" s="145"/>
      <c r="AM36" s="146" t="s">
        <v>510</v>
      </c>
      <c r="AN36" s="139"/>
      <c r="AO36" s="139"/>
      <c r="AP36" s="139"/>
    </row>
    <row r="37" spans="1:45" s="111" customFormat="1" ht="40.5" customHeight="1">
      <c r="A37" s="112">
        <v>8</v>
      </c>
      <c r="B37" s="113">
        <v>17058304</v>
      </c>
      <c r="C37" s="114" t="s">
        <v>544</v>
      </c>
      <c r="D37" s="115" t="s">
        <v>199</v>
      </c>
      <c r="E37" s="116" t="s">
        <v>545</v>
      </c>
      <c r="F37" s="117" t="s">
        <v>546</v>
      </c>
      <c r="G37" s="112" t="s">
        <v>527</v>
      </c>
      <c r="H37" s="112" t="s">
        <v>35</v>
      </c>
      <c r="I37" s="112" t="s">
        <v>121</v>
      </c>
      <c r="J37" s="112" t="s">
        <v>38</v>
      </c>
      <c r="K37" s="112" t="s">
        <v>467</v>
      </c>
      <c r="L37" s="112" t="s">
        <v>135</v>
      </c>
      <c r="M37" s="118">
        <v>2.88</v>
      </c>
      <c r="N37" s="119">
        <v>8.5</v>
      </c>
      <c r="O37" s="120" t="s">
        <v>577</v>
      </c>
      <c r="P37" s="120"/>
      <c r="Q37" s="122">
        <v>1</v>
      </c>
      <c r="R37" s="121"/>
      <c r="S37" s="121"/>
      <c r="T37" s="121"/>
      <c r="U37" s="121"/>
      <c r="V37" s="121"/>
      <c r="W37" s="140" t="s">
        <v>547</v>
      </c>
      <c r="X37" s="141" t="s">
        <v>516</v>
      </c>
      <c r="Y37" s="141" t="s">
        <v>177</v>
      </c>
      <c r="Z37" s="141" t="s">
        <v>548</v>
      </c>
      <c r="AA37" s="142"/>
      <c r="AB37" s="141" t="s">
        <v>33</v>
      </c>
      <c r="AC37" s="143" t="s">
        <v>549</v>
      </c>
      <c r="AD37" s="142" t="s">
        <v>550</v>
      </c>
      <c r="AE37" s="140" t="s">
        <v>551</v>
      </c>
      <c r="AF37" s="140" t="s">
        <v>426</v>
      </c>
      <c r="AG37" s="140" t="s">
        <v>552</v>
      </c>
      <c r="AH37" s="140" t="s">
        <v>414</v>
      </c>
      <c r="AI37" s="140" t="s">
        <v>553</v>
      </c>
      <c r="AJ37" s="141" t="s">
        <v>554</v>
      </c>
      <c r="AK37" s="144" t="s">
        <v>555</v>
      </c>
      <c r="AL37" s="145" t="s">
        <v>556</v>
      </c>
      <c r="AM37" s="146"/>
      <c r="AN37" s="139"/>
      <c r="AO37" s="139"/>
      <c r="AP37" s="139"/>
    </row>
    <row r="38" spans="1:45" s="111" customFormat="1" ht="40.5" customHeight="1">
      <c r="A38" s="112">
        <v>9</v>
      </c>
      <c r="B38" s="113">
        <v>17058133</v>
      </c>
      <c r="C38" s="114" t="s">
        <v>360</v>
      </c>
      <c r="D38" s="115" t="s">
        <v>361</v>
      </c>
      <c r="E38" s="116"/>
      <c r="F38" s="117" t="s">
        <v>362</v>
      </c>
      <c r="G38" s="112" t="s">
        <v>349</v>
      </c>
      <c r="H38" s="112" t="s">
        <v>37</v>
      </c>
      <c r="I38" s="112" t="s">
        <v>121</v>
      </c>
      <c r="J38" s="112" t="s">
        <v>38</v>
      </c>
      <c r="K38" s="112" t="s">
        <v>467</v>
      </c>
      <c r="L38" s="112" t="s">
        <v>582</v>
      </c>
      <c r="M38" s="118">
        <v>3.15</v>
      </c>
      <c r="N38" s="119">
        <v>8.5</v>
      </c>
      <c r="O38" s="120" t="s">
        <v>577</v>
      </c>
      <c r="P38" s="120"/>
      <c r="Q38" s="122">
        <v>1</v>
      </c>
      <c r="R38" s="121"/>
      <c r="S38" s="121"/>
      <c r="T38" s="121"/>
      <c r="U38" s="121"/>
      <c r="V38" s="121"/>
      <c r="W38" s="140" t="s">
        <v>363</v>
      </c>
      <c r="X38" s="141" t="s">
        <v>347</v>
      </c>
      <c r="Y38" s="141" t="s">
        <v>124</v>
      </c>
      <c r="Z38" s="141" t="s">
        <v>364</v>
      </c>
      <c r="AA38" s="142"/>
      <c r="AB38" s="141" t="s">
        <v>33</v>
      </c>
      <c r="AC38" s="143" t="s">
        <v>365</v>
      </c>
      <c r="AD38" s="142" t="s">
        <v>463</v>
      </c>
      <c r="AE38" s="140" t="s">
        <v>425</v>
      </c>
      <c r="AF38" s="140" t="s">
        <v>430</v>
      </c>
      <c r="AG38" s="140" t="s">
        <v>426</v>
      </c>
      <c r="AH38" s="140" t="s">
        <v>426</v>
      </c>
      <c r="AI38" s="140" t="s">
        <v>327</v>
      </c>
      <c r="AJ38" s="141" t="s">
        <v>428</v>
      </c>
      <c r="AK38" s="144" t="s">
        <v>366</v>
      </c>
      <c r="AL38" s="145" t="s">
        <v>367</v>
      </c>
      <c r="AM38" s="146">
        <v>20700</v>
      </c>
      <c r="AN38" s="139"/>
      <c r="AO38" s="139"/>
      <c r="AP38" s="139"/>
    </row>
    <row r="39" spans="1:45" s="111" customFormat="1" ht="40.5" customHeight="1">
      <c r="A39" s="112">
        <v>10</v>
      </c>
      <c r="B39" s="113">
        <v>17058377</v>
      </c>
      <c r="C39" s="114" t="s">
        <v>352</v>
      </c>
      <c r="D39" s="115" t="s">
        <v>353</v>
      </c>
      <c r="E39" s="116"/>
      <c r="F39" s="117" t="s">
        <v>354</v>
      </c>
      <c r="G39" s="112" t="s">
        <v>355</v>
      </c>
      <c r="H39" s="112" t="s">
        <v>37</v>
      </c>
      <c r="I39" s="112" t="s">
        <v>121</v>
      </c>
      <c r="J39" s="112" t="s">
        <v>38</v>
      </c>
      <c r="K39" s="112" t="s">
        <v>467</v>
      </c>
      <c r="L39" s="112" t="s">
        <v>135</v>
      </c>
      <c r="M39" s="118">
        <v>3.01</v>
      </c>
      <c r="N39" s="119">
        <v>8.8000000000000007</v>
      </c>
      <c r="O39" s="120" t="s">
        <v>577</v>
      </c>
      <c r="P39" s="120"/>
      <c r="Q39" s="122">
        <v>1</v>
      </c>
      <c r="R39" s="121"/>
      <c r="S39" s="121"/>
      <c r="T39" s="121"/>
      <c r="U39" s="121"/>
      <c r="V39" s="121"/>
      <c r="W39" s="140" t="s">
        <v>356</v>
      </c>
      <c r="X39" s="141" t="s">
        <v>357</v>
      </c>
      <c r="Y39" s="141" t="s">
        <v>177</v>
      </c>
      <c r="Z39" s="141" t="s">
        <v>358</v>
      </c>
      <c r="AA39" s="142"/>
      <c r="AB39" s="141" t="s">
        <v>33</v>
      </c>
      <c r="AC39" s="143" t="s">
        <v>241</v>
      </c>
      <c r="AD39" s="142" t="s">
        <v>462</v>
      </c>
      <c r="AE39" s="140" t="s">
        <v>425</v>
      </c>
      <c r="AF39" s="140" t="s">
        <v>427</v>
      </c>
      <c r="AG39" s="140" t="s">
        <v>430</v>
      </c>
      <c r="AH39" s="140" t="s">
        <v>430</v>
      </c>
      <c r="AI39" s="140" t="s">
        <v>327</v>
      </c>
      <c r="AJ39" s="141" t="s">
        <v>428</v>
      </c>
      <c r="AK39" s="144" t="s">
        <v>368</v>
      </c>
      <c r="AL39" s="145" t="s">
        <v>369</v>
      </c>
      <c r="AM39" s="146" t="s">
        <v>359</v>
      </c>
      <c r="AN39" s="139"/>
      <c r="AO39" s="139"/>
      <c r="AP39" s="139"/>
    </row>
    <row r="40" spans="1:45" s="111" customFormat="1" ht="40.5" customHeight="1">
      <c r="A40" s="112">
        <v>11</v>
      </c>
      <c r="B40" s="113">
        <v>18057501</v>
      </c>
      <c r="C40" s="114" t="s">
        <v>198</v>
      </c>
      <c r="D40" s="115" t="s">
        <v>199</v>
      </c>
      <c r="E40" s="116"/>
      <c r="F40" s="117" t="s">
        <v>200</v>
      </c>
      <c r="G40" s="112" t="s">
        <v>294</v>
      </c>
      <c r="H40" s="112" t="s">
        <v>37</v>
      </c>
      <c r="I40" s="112" t="s">
        <v>39</v>
      </c>
      <c r="J40" s="112" t="s">
        <v>38</v>
      </c>
      <c r="K40" s="112" t="s">
        <v>467</v>
      </c>
      <c r="L40" s="112" t="s">
        <v>262</v>
      </c>
      <c r="M40" s="118">
        <v>3.08</v>
      </c>
      <c r="N40" s="119">
        <v>8.5</v>
      </c>
      <c r="O40" s="120" t="s">
        <v>577</v>
      </c>
      <c r="P40" s="120"/>
      <c r="Q40" s="122">
        <v>1</v>
      </c>
      <c r="R40" s="121"/>
      <c r="S40" s="121"/>
      <c r="T40" s="121"/>
      <c r="U40" s="121"/>
      <c r="V40" s="121"/>
      <c r="W40" s="140" t="s">
        <v>326</v>
      </c>
      <c r="X40" s="141" t="s">
        <v>327</v>
      </c>
      <c r="Y40" s="141" t="s">
        <v>81</v>
      </c>
      <c r="Z40" s="141" t="s">
        <v>328</v>
      </c>
      <c r="AA40" s="142"/>
      <c r="AB40" s="141" t="s">
        <v>33</v>
      </c>
      <c r="AC40" s="143" t="s">
        <v>262</v>
      </c>
      <c r="AD40" s="142" t="s">
        <v>405</v>
      </c>
      <c r="AE40" s="140" t="s">
        <v>406</v>
      </c>
      <c r="AF40" s="140" t="s">
        <v>407</v>
      </c>
      <c r="AG40" s="140" t="s">
        <v>408</v>
      </c>
      <c r="AH40" s="140" t="s">
        <v>408</v>
      </c>
      <c r="AI40" s="140" t="s">
        <v>409</v>
      </c>
      <c r="AJ40" s="141" t="s">
        <v>410</v>
      </c>
      <c r="AK40" s="144" t="s">
        <v>201</v>
      </c>
      <c r="AL40" s="145" t="s">
        <v>202</v>
      </c>
      <c r="AM40" s="146">
        <v>7350</v>
      </c>
      <c r="AN40" s="139"/>
      <c r="AO40" s="139" t="e">
        <f>VLOOKUP(#REF!,[1]QLKT!$AA$10:$AC$111,3,0)</f>
        <v>#REF!</v>
      </c>
      <c r="AP40" s="139" t="e">
        <f>VLOOKUP(#REF!,[3]Sheet1!$A$1:$E$81,5,0)</f>
        <v>#REF!</v>
      </c>
    </row>
    <row r="41" spans="1:45" s="111" customFormat="1" ht="40.5" customHeight="1">
      <c r="A41" s="112">
        <v>12</v>
      </c>
      <c r="B41" s="113">
        <v>18057088</v>
      </c>
      <c r="C41" s="114" t="s">
        <v>106</v>
      </c>
      <c r="D41" s="115" t="s">
        <v>107</v>
      </c>
      <c r="E41" s="116"/>
      <c r="F41" s="117" t="s">
        <v>108</v>
      </c>
      <c r="G41" s="112" t="s">
        <v>294</v>
      </c>
      <c r="H41" s="112" t="s">
        <v>35</v>
      </c>
      <c r="I41" s="112" t="s">
        <v>39</v>
      </c>
      <c r="J41" s="112" t="s">
        <v>38</v>
      </c>
      <c r="K41" s="112" t="s">
        <v>467</v>
      </c>
      <c r="L41" s="112" t="s">
        <v>298</v>
      </c>
      <c r="M41" s="118">
        <v>2.92</v>
      </c>
      <c r="N41" s="119">
        <v>7</v>
      </c>
      <c r="O41" s="120" t="s">
        <v>580</v>
      </c>
      <c r="P41" s="120"/>
      <c r="Q41" s="122">
        <v>1</v>
      </c>
      <c r="R41" s="121"/>
      <c r="S41" s="121"/>
      <c r="T41" s="121"/>
      <c r="U41" s="121"/>
      <c r="V41" s="121"/>
      <c r="W41" s="140" t="s">
        <v>295</v>
      </c>
      <c r="X41" s="141" t="s">
        <v>296</v>
      </c>
      <c r="Y41" s="141" t="s">
        <v>140</v>
      </c>
      <c r="Z41" s="141" t="s">
        <v>297</v>
      </c>
      <c r="AA41" s="142"/>
      <c r="AB41" s="141" t="s">
        <v>33</v>
      </c>
      <c r="AC41" s="143" t="s">
        <v>298</v>
      </c>
      <c r="AD41" s="142" t="s">
        <v>411</v>
      </c>
      <c r="AE41" s="140" t="s">
        <v>412</v>
      </c>
      <c r="AF41" s="140" t="s">
        <v>176</v>
      </c>
      <c r="AG41" s="140" t="s">
        <v>413</v>
      </c>
      <c r="AH41" s="140" t="s">
        <v>413</v>
      </c>
      <c r="AI41" s="140" t="s">
        <v>414</v>
      </c>
      <c r="AJ41" s="141" t="s">
        <v>415</v>
      </c>
      <c r="AK41" s="144" t="s">
        <v>109</v>
      </c>
      <c r="AL41" s="145" t="s">
        <v>110</v>
      </c>
      <c r="AM41" s="146" t="s">
        <v>64</v>
      </c>
      <c r="AN41" s="139"/>
      <c r="AO41" s="139" t="e">
        <f>VLOOKUP(#REF!,[1]QLKT!$AA$10:$AC$111,3,0)</f>
        <v>#REF!</v>
      </c>
      <c r="AP41" s="139" t="e">
        <f>VLOOKUP(#REF!,[3]Sheet1!$A$1:$E$81,5,0)</f>
        <v>#REF!</v>
      </c>
    </row>
    <row r="42" spans="1:45" s="111" customFormat="1" ht="40.5" customHeight="1">
      <c r="A42" s="112">
        <v>13</v>
      </c>
      <c r="B42" s="113">
        <v>18057089</v>
      </c>
      <c r="C42" s="114" t="s">
        <v>250</v>
      </c>
      <c r="D42" s="115" t="s">
        <v>107</v>
      </c>
      <c r="E42" s="116"/>
      <c r="F42" s="117" t="s">
        <v>251</v>
      </c>
      <c r="G42" s="112" t="s">
        <v>207</v>
      </c>
      <c r="H42" s="112" t="s">
        <v>35</v>
      </c>
      <c r="I42" s="112" t="s">
        <v>39</v>
      </c>
      <c r="J42" s="112" t="s">
        <v>38</v>
      </c>
      <c r="K42" s="112" t="s">
        <v>467</v>
      </c>
      <c r="L42" s="112" t="s">
        <v>298</v>
      </c>
      <c r="M42" s="118">
        <v>2.95</v>
      </c>
      <c r="N42" s="119">
        <v>8.5</v>
      </c>
      <c r="O42" s="120" t="s">
        <v>577</v>
      </c>
      <c r="P42" s="120"/>
      <c r="Q42" s="122">
        <v>1</v>
      </c>
      <c r="R42" s="121"/>
      <c r="S42" s="121"/>
      <c r="T42" s="121"/>
      <c r="U42" s="121"/>
      <c r="V42" s="121"/>
      <c r="W42" s="140" t="s">
        <v>346</v>
      </c>
      <c r="X42" s="141" t="s">
        <v>347</v>
      </c>
      <c r="Y42" s="141" t="s">
        <v>140</v>
      </c>
      <c r="Z42" s="141" t="s">
        <v>348</v>
      </c>
      <c r="AA42" s="142"/>
      <c r="AB42" s="141" t="s">
        <v>33</v>
      </c>
      <c r="AC42" s="143" t="s">
        <v>298</v>
      </c>
      <c r="AD42" s="142" t="s">
        <v>416</v>
      </c>
      <c r="AE42" s="140" t="s">
        <v>406</v>
      </c>
      <c r="AF42" s="140" t="s">
        <v>408</v>
      </c>
      <c r="AG42" s="140" t="s">
        <v>407</v>
      </c>
      <c r="AH42" s="140" t="s">
        <v>407</v>
      </c>
      <c r="AI42" s="140" t="s">
        <v>409</v>
      </c>
      <c r="AJ42" s="141" t="s">
        <v>410</v>
      </c>
      <c r="AK42" s="144" t="s">
        <v>252</v>
      </c>
      <c r="AL42" s="145" t="s">
        <v>253</v>
      </c>
      <c r="AM42" s="146">
        <v>7350</v>
      </c>
      <c r="AN42" s="139"/>
      <c r="AO42" s="139" t="e">
        <f>VLOOKUP(#REF!,[1]QLKT!$AA$10:$AC$111,3,0)</f>
        <v>#REF!</v>
      </c>
      <c r="AP42" s="139" t="e">
        <f>VLOOKUP(#REF!,[3]Sheet1!$A$1:$E$81,5,0)</f>
        <v>#REF!</v>
      </c>
      <c r="AS42" s="111" t="s">
        <v>252</v>
      </c>
    </row>
    <row r="43" spans="1:45" s="111" customFormat="1" ht="40.5" customHeight="1">
      <c r="A43" s="112">
        <v>14</v>
      </c>
      <c r="B43" s="113">
        <v>18057519</v>
      </c>
      <c r="C43" s="114" t="s">
        <v>111</v>
      </c>
      <c r="D43" s="115" t="s">
        <v>112</v>
      </c>
      <c r="E43" s="116"/>
      <c r="F43" s="117" t="s">
        <v>113</v>
      </c>
      <c r="G43" s="112" t="s">
        <v>207</v>
      </c>
      <c r="H43" s="112" t="s">
        <v>37</v>
      </c>
      <c r="I43" s="112" t="s">
        <v>39</v>
      </c>
      <c r="J43" s="112" t="s">
        <v>38</v>
      </c>
      <c r="K43" s="112" t="s">
        <v>467</v>
      </c>
      <c r="L43" s="112" t="s">
        <v>262</v>
      </c>
      <c r="M43" s="118">
        <v>3.21</v>
      </c>
      <c r="N43" s="119">
        <v>8.8000000000000007</v>
      </c>
      <c r="O43" s="120" t="s">
        <v>577</v>
      </c>
      <c r="P43" s="120"/>
      <c r="Q43" s="122">
        <v>1</v>
      </c>
      <c r="R43" s="121"/>
      <c r="S43" s="121"/>
      <c r="T43" s="121"/>
      <c r="U43" s="121"/>
      <c r="V43" s="121"/>
      <c r="W43" s="140" t="s">
        <v>299</v>
      </c>
      <c r="X43" s="141" t="s">
        <v>300</v>
      </c>
      <c r="Y43" s="141" t="s">
        <v>301</v>
      </c>
      <c r="Z43" s="141" t="s">
        <v>302</v>
      </c>
      <c r="AA43" s="142"/>
      <c r="AB43" s="141" t="s">
        <v>33</v>
      </c>
      <c r="AC43" s="143" t="s">
        <v>262</v>
      </c>
      <c r="AD43" s="142" t="s">
        <v>417</v>
      </c>
      <c r="AE43" s="140" t="s">
        <v>406</v>
      </c>
      <c r="AF43" s="140" t="s">
        <v>418</v>
      </c>
      <c r="AG43" s="140" t="s">
        <v>408</v>
      </c>
      <c r="AH43" s="140" t="s">
        <v>408</v>
      </c>
      <c r="AI43" s="140" t="s">
        <v>409</v>
      </c>
      <c r="AJ43" s="141" t="s">
        <v>410</v>
      </c>
      <c r="AK43" s="144" t="s">
        <v>114</v>
      </c>
      <c r="AL43" s="145" t="s">
        <v>115</v>
      </c>
      <c r="AM43" s="146" t="s">
        <v>64</v>
      </c>
      <c r="AN43" s="139"/>
      <c r="AO43" s="139" t="e">
        <f>VLOOKUP(#REF!,[1]QLKT!$AA$10:$AC$111,3,0)</f>
        <v>#REF!</v>
      </c>
      <c r="AP43" s="139" t="e">
        <f>VLOOKUP(#REF!,[3]Sheet1!$A$1:$E$81,5,0)</f>
        <v>#REF!</v>
      </c>
    </row>
    <row r="44" spans="1:45" s="111" customFormat="1" ht="40.5" customHeight="1">
      <c r="A44" s="112">
        <v>15</v>
      </c>
      <c r="B44" s="113">
        <v>18057525</v>
      </c>
      <c r="C44" s="114" t="s">
        <v>101</v>
      </c>
      <c r="D44" s="115" t="s">
        <v>102</v>
      </c>
      <c r="E44" s="116"/>
      <c r="F44" s="117" t="s">
        <v>103</v>
      </c>
      <c r="G44" s="112" t="s">
        <v>290</v>
      </c>
      <c r="H44" s="112" t="s">
        <v>37</v>
      </c>
      <c r="I44" s="112" t="s">
        <v>39</v>
      </c>
      <c r="J44" s="112" t="s">
        <v>38</v>
      </c>
      <c r="K44" s="112" t="s">
        <v>467</v>
      </c>
      <c r="L44" s="112" t="s">
        <v>262</v>
      </c>
      <c r="M44" s="118">
        <v>3.15</v>
      </c>
      <c r="N44" s="119">
        <v>8</v>
      </c>
      <c r="O44" s="120" t="s">
        <v>579</v>
      </c>
      <c r="P44" s="120"/>
      <c r="Q44" s="122">
        <v>1</v>
      </c>
      <c r="R44" s="121"/>
      <c r="S44" s="121"/>
      <c r="T44" s="121"/>
      <c r="U44" s="121"/>
      <c r="V44" s="121"/>
      <c r="W44" s="140" t="s">
        <v>291</v>
      </c>
      <c r="X44" s="141" t="s">
        <v>292</v>
      </c>
      <c r="Y44" s="141" t="s">
        <v>81</v>
      </c>
      <c r="Z44" s="141" t="s">
        <v>293</v>
      </c>
      <c r="AA44" s="142"/>
      <c r="AB44" s="141" t="s">
        <v>33</v>
      </c>
      <c r="AC44" s="143" t="s">
        <v>262</v>
      </c>
      <c r="AD44" s="142" t="s">
        <v>419</v>
      </c>
      <c r="AE44" s="140" t="s">
        <v>412</v>
      </c>
      <c r="AF44" s="140" t="s">
        <v>413</v>
      </c>
      <c r="AG44" s="140" t="s">
        <v>420</v>
      </c>
      <c r="AH44" s="140" t="s">
        <v>420</v>
      </c>
      <c r="AI44" s="140" t="s">
        <v>414</v>
      </c>
      <c r="AJ44" s="141" t="s">
        <v>415</v>
      </c>
      <c r="AK44" s="144" t="s">
        <v>104</v>
      </c>
      <c r="AL44" s="145" t="s">
        <v>105</v>
      </c>
      <c r="AM44" s="146" t="s">
        <v>64</v>
      </c>
      <c r="AN44" s="139"/>
      <c r="AO44" s="139" t="e">
        <f>VLOOKUP(#REF!,[1]QLKT!$AA$10:$AC$111,3,0)</f>
        <v>#REF!</v>
      </c>
      <c r="AP44" s="139" t="e">
        <f>VLOOKUP(#REF!,[3]Sheet1!$A$1:$E$81,5,0)</f>
        <v>#REF!</v>
      </c>
    </row>
    <row r="45" spans="1:45" s="111" customFormat="1" ht="40.5" customHeight="1">
      <c r="A45" s="112">
        <v>16</v>
      </c>
      <c r="B45" s="113">
        <v>18057534</v>
      </c>
      <c r="C45" s="114" t="s">
        <v>188</v>
      </c>
      <c r="D45" s="115" t="s">
        <v>96</v>
      </c>
      <c r="E45" s="116"/>
      <c r="F45" s="117" t="s">
        <v>189</v>
      </c>
      <c r="G45" s="112" t="s">
        <v>119</v>
      </c>
      <c r="H45" s="112" t="s">
        <v>35</v>
      </c>
      <c r="I45" s="112" t="s">
        <v>39</v>
      </c>
      <c r="J45" s="112" t="s">
        <v>38</v>
      </c>
      <c r="K45" s="112" t="s">
        <v>467</v>
      </c>
      <c r="L45" s="112" t="s">
        <v>262</v>
      </c>
      <c r="M45" s="118">
        <v>3.27</v>
      </c>
      <c r="N45" s="119">
        <v>6.5</v>
      </c>
      <c r="O45" s="120" t="s">
        <v>581</v>
      </c>
      <c r="P45" s="120"/>
      <c r="Q45" s="122">
        <v>1</v>
      </c>
      <c r="R45" s="121"/>
      <c r="S45" s="121"/>
      <c r="T45" s="121"/>
      <c r="U45" s="121"/>
      <c r="V45" s="121"/>
      <c r="W45" s="140" t="s">
        <v>319</v>
      </c>
      <c r="X45" s="141" t="s">
        <v>320</v>
      </c>
      <c r="Y45" s="141" t="s">
        <v>321</v>
      </c>
      <c r="Z45" s="141" t="s">
        <v>322</v>
      </c>
      <c r="AA45" s="142"/>
      <c r="AB45" s="141" t="s">
        <v>33</v>
      </c>
      <c r="AC45" s="143" t="s">
        <v>262</v>
      </c>
      <c r="AD45" s="142" t="s">
        <v>421</v>
      </c>
      <c r="AE45" s="140" t="s">
        <v>412</v>
      </c>
      <c r="AF45" s="140" t="s">
        <v>420</v>
      </c>
      <c r="AG45" s="140" t="s">
        <v>413</v>
      </c>
      <c r="AH45" s="140" t="s">
        <v>413</v>
      </c>
      <c r="AI45" s="140" t="s">
        <v>414</v>
      </c>
      <c r="AJ45" s="141" t="s">
        <v>415</v>
      </c>
      <c r="AK45" s="144" t="s">
        <v>190</v>
      </c>
      <c r="AL45" s="145" t="s">
        <v>384</v>
      </c>
      <c r="AM45" s="146">
        <v>7350</v>
      </c>
      <c r="AN45" s="139"/>
      <c r="AO45" s="139" t="e">
        <f>VLOOKUP(#REF!,[1]QLKT!$AA$10:$AC$111,3,0)</f>
        <v>#REF!</v>
      </c>
      <c r="AP45" s="139" t="e">
        <f>VLOOKUP(#REF!,[3]Sheet1!$A$1:$E$81,5,0)</f>
        <v>#REF!</v>
      </c>
    </row>
    <row r="46" spans="1:45" s="111" customFormat="1" ht="40.5" customHeight="1">
      <c r="A46" s="112">
        <v>17</v>
      </c>
      <c r="B46" s="113">
        <v>18057536</v>
      </c>
      <c r="C46" s="114" t="s">
        <v>95</v>
      </c>
      <c r="D46" s="115" t="s">
        <v>96</v>
      </c>
      <c r="E46" s="116"/>
      <c r="F46" s="117" t="s">
        <v>97</v>
      </c>
      <c r="G46" s="112" t="s">
        <v>207</v>
      </c>
      <c r="H46" s="112" t="s">
        <v>35</v>
      </c>
      <c r="I46" s="112" t="s">
        <v>39</v>
      </c>
      <c r="J46" s="112" t="s">
        <v>38</v>
      </c>
      <c r="K46" s="112" t="s">
        <v>467</v>
      </c>
      <c r="L46" s="112" t="s">
        <v>262</v>
      </c>
      <c r="M46" s="118">
        <v>3.03</v>
      </c>
      <c r="N46" s="119">
        <v>8.8000000000000007</v>
      </c>
      <c r="O46" s="120" t="s">
        <v>577</v>
      </c>
      <c r="P46" s="120"/>
      <c r="Q46" s="122">
        <v>1</v>
      </c>
      <c r="R46" s="121"/>
      <c r="S46" s="121"/>
      <c r="T46" s="121"/>
      <c r="U46" s="121"/>
      <c r="V46" s="121"/>
      <c r="W46" s="140" t="s">
        <v>288</v>
      </c>
      <c r="X46" s="141" t="s">
        <v>176</v>
      </c>
      <c r="Y46" s="141" t="s">
        <v>81</v>
      </c>
      <c r="Z46" s="141" t="s">
        <v>289</v>
      </c>
      <c r="AA46" s="142"/>
      <c r="AB46" s="141" t="s">
        <v>82</v>
      </c>
      <c r="AC46" s="143" t="s">
        <v>262</v>
      </c>
      <c r="AD46" s="142" t="s">
        <v>422</v>
      </c>
      <c r="AE46" s="140" t="s">
        <v>406</v>
      </c>
      <c r="AF46" s="140" t="s">
        <v>418</v>
      </c>
      <c r="AG46" s="140" t="s">
        <v>407</v>
      </c>
      <c r="AH46" s="140" t="s">
        <v>407</v>
      </c>
      <c r="AI46" s="140" t="s">
        <v>409</v>
      </c>
      <c r="AJ46" s="141" t="s">
        <v>410</v>
      </c>
      <c r="AK46" s="144" t="s">
        <v>98</v>
      </c>
      <c r="AL46" s="145" t="s">
        <v>99</v>
      </c>
      <c r="AM46" s="146" t="s">
        <v>64</v>
      </c>
      <c r="AN46" s="139"/>
      <c r="AO46" s="139" t="e">
        <f>VLOOKUP(#REF!,[1]QLKT!$AA$10:$AC$111,3,0)</f>
        <v>#REF!</v>
      </c>
      <c r="AP46" s="139" t="e">
        <f>VLOOKUP(#REF!,[3]Sheet1!$A$1:$E$81,5,0)</f>
        <v>#REF!</v>
      </c>
    </row>
    <row r="47" spans="1:45" s="111" customFormat="1" ht="40.5" customHeight="1">
      <c r="A47" s="112">
        <v>18</v>
      </c>
      <c r="B47" s="113">
        <v>18057538</v>
      </c>
      <c r="C47" s="114" t="s">
        <v>209</v>
      </c>
      <c r="D47" s="115" t="s">
        <v>210</v>
      </c>
      <c r="E47" s="116"/>
      <c r="F47" s="117" t="s">
        <v>211</v>
      </c>
      <c r="G47" s="112" t="s">
        <v>208</v>
      </c>
      <c r="H47" s="112" t="s">
        <v>37</v>
      </c>
      <c r="I47" s="112" t="s">
        <v>39</v>
      </c>
      <c r="J47" s="112" t="s">
        <v>38</v>
      </c>
      <c r="K47" s="112" t="s">
        <v>467</v>
      </c>
      <c r="L47" s="112" t="s">
        <v>262</v>
      </c>
      <c r="M47" s="118">
        <v>2.96</v>
      </c>
      <c r="N47" s="119">
        <v>7.5</v>
      </c>
      <c r="O47" s="120" t="s">
        <v>580</v>
      </c>
      <c r="P47" s="120"/>
      <c r="Q47" s="122">
        <v>1</v>
      </c>
      <c r="R47" s="121"/>
      <c r="S47" s="121"/>
      <c r="T47" s="121"/>
      <c r="U47" s="121"/>
      <c r="V47" s="121"/>
      <c r="W47" s="140" t="s">
        <v>332</v>
      </c>
      <c r="X47" s="141" t="s">
        <v>333</v>
      </c>
      <c r="Y47" s="141" t="s">
        <v>81</v>
      </c>
      <c r="Z47" s="141" t="s">
        <v>334</v>
      </c>
      <c r="AA47" s="142"/>
      <c r="AB47" s="141" t="s">
        <v>33</v>
      </c>
      <c r="AC47" s="143" t="s">
        <v>262</v>
      </c>
      <c r="AD47" s="142" t="s">
        <v>423</v>
      </c>
      <c r="AE47" s="140" t="s">
        <v>412</v>
      </c>
      <c r="AF47" s="140" t="s">
        <v>420</v>
      </c>
      <c r="AG47" s="140" t="s">
        <v>176</v>
      </c>
      <c r="AH47" s="140" t="s">
        <v>176</v>
      </c>
      <c r="AI47" s="140" t="s">
        <v>414</v>
      </c>
      <c r="AJ47" s="141" t="s">
        <v>415</v>
      </c>
      <c r="AK47" s="144" t="s">
        <v>212</v>
      </c>
      <c r="AL47" s="145" t="s">
        <v>213</v>
      </c>
      <c r="AM47" s="146">
        <v>7350</v>
      </c>
      <c r="AN47" s="139"/>
      <c r="AO47" s="139" t="e">
        <f>VLOOKUP(#REF!,[1]QLKT!$AA$10:$AC$111,3,0)</f>
        <v>#REF!</v>
      </c>
      <c r="AP47" s="139" t="e">
        <f>VLOOKUP(#REF!,[3]Sheet1!$A$1:$E$81,5,0)</f>
        <v>#REF!</v>
      </c>
    </row>
    <row r="48" spans="1:45" s="111" customFormat="1" ht="40.5" customHeight="1">
      <c r="A48" s="112">
        <v>19</v>
      </c>
      <c r="B48" s="113">
        <v>18057557</v>
      </c>
      <c r="C48" s="114" t="s">
        <v>254</v>
      </c>
      <c r="D48" s="115" t="s">
        <v>169</v>
      </c>
      <c r="E48" s="116"/>
      <c r="F48" s="117" t="s">
        <v>255</v>
      </c>
      <c r="G48" s="112" t="s">
        <v>349</v>
      </c>
      <c r="H48" s="112" t="s">
        <v>35</v>
      </c>
      <c r="I48" s="112" t="s">
        <v>39</v>
      </c>
      <c r="J48" s="112" t="s">
        <v>38</v>
      </c>
      <c r="K48" s="112" t="s">
        <v>467</v>
      </c>
      <c r="L48" s="112" t="s">
        <v>262</v>
      </c>
      <c r="M48" s="118">
        <v>2.85</v>
      </c>
      <c r="N48" s="119">
        <v>7.5</v>
      </c>
      <c r="O48" s="120" t="s">
        <v>580</v>
      </c>
      <c r="P48" s="120"/>
      <c r="Q48" s="122">
        <v>1</v>
      </c>
      <c r="R48" s="121"/>
      <c r="S48" s="121"/>
      <c r="T48" s="121"/>
      <c r="U48" s="121"/>
      <c r="V48" s="121"/>
      <c r="W48" s="140" t="s">
        <v>350</v>
      </c>
      <c r="X48" s="141" t="s">
        <v>42</v>
      </c>
      <c r="Y48" s="141" t="s">
        <v>81</v>
      </c>
      <c r="Z48" s="141" t="s">
        <v>351</v>
      </c>
      <c r="AA48" s="142"/>
      <c r="AB48" s="141" t="s">
        <v>36</v>
      </c>
      <c r="AC48" s="143" t="s">
        <v>262</v>
      </c>
      <c r="AD48" s="142" t="s">
        <v>424</v>
      </c>
      <c r="AE48" s="140" t="s">
        <v>425</v>
      </c>
      <c r="AF48" s="140" t="s">
        <v>426</v>
      </c>
      <c r="AG48" s="140" t="s">
        <v>427</v>
      </c>
      <c r="AH48" s="140" t="s">
        <v>427</v>
      </c>
      <c r="AI48" s="140" t="s">
        <v>327</v>
      </c>
      <c r="AJ48" s="141" t="s">
        <v>428</v>
      </c>
      <c r="AK48" s="144" t="s">
        <v>256</v>
      </c>
      <c r="AL48" s="145" t="s">
        <v>257</v>
      </c>
      <c r="AM48" s="146">
        <v>7350</v>
      </c>
      <c r="AN48" s="139"/>
      <c r="AO48" s="139" t="e">
        <f>VLOOKUP(#REF!,[1]QLKT!$AA$10:$AC$111,3,0)</f>
        <v>#REF!</v>
      </c>
      <c r="AP48" s="139" t="e">
        <f>VLOOKUP(#REF!,[3]Sheet1!$A$1:$E$81,5,0)</f>
        <v>#REF!</v>
      </c>
    </row>
    <row r="49" spans="1:50" s="111" customFormat="1" ht="40.5" customHeight="1">
      <c r="A49" s="112">
        <v>20</v>
      </c>
      <c r="B49" s="113">
        <v>18057116</v>
      </c>
      <c r="C49" s="114" t="s">
        <v>168</v>
      </c>
      <c r="D49" s="115" t="s">
        <v>169</v>
      </c>
      <c r="E49" s="116"/>
      <c r="F49" s="117" t="s">
        <v>170</v>
      </c>
      <c r="G49" s="112" t="s">
        <v>207</v>
      </c>
      <c r="H49" s="112" t="s">
        <v>35</v>
      </c>
      <c r="I49" s="112" t="s">
        <v>39</v>
      </c>
      <c r="J49" s="112" t="s">
        <v>38</v>
      </c>
      <c r="K49" s="112" t="s">
        <v>467</v>
      </c>
      <c r="L49" s="112" t="s">
        <v>298</v>
      </c>
      <c r="M49" s="118">
        <v>3.01</v>
      </c>
      <c r="N49" s="119">
        <v>8.8000000000000007</v>
      </c>
      <c r="O49" s="120" t="s">
        <v>577</v>
      </c>
      <c r="P49" s="120"/>
      <c r="Q49" s="122">
        <v>1</v>
      </c>
      <c r="R49" s="121"/>
      <c r="S49" s="121"/>
      <c r="T49" s="121"/>
      <c r="U49" s="121"/>
      <c r="V49" s="121"/>
      <c r="W49" s="140" t="s">
        <v>315</v>
      </c>
      <c r="X49" s="141" t="s">
        <v>46</v>
      </c>
      <c r="Y49" s="141" t="s">
        <v>177</v>
      </c>
      <c r="Z49" s="141" t="s">
        <v>316</v>
      </c>
      <c r="AA49" s="142"/>
      <c r="AB49" s="141" t="s">
        <v>33</v>
      </c>
      <c r="AC49" s="143" t="s">
        <v>298</v>
      </c>
      <c r="AD49" s="142" t="s">
        <v>429</v>
      </c>
      <c r="AE49" s="140" t="s">
        <v>425</v>
      </c>
      <c r="AF49" s="140" t="s">
        <v>430</v>
      </c>
      <c r="AG49" s="140" t="s">
        <v>427</v>
      </c>
      <c r="AH49" s="140" t="s">
        <v>427</v>
      </c>
      <c r="AI49" s="140" t="s">
        <v>327</v>
      </c>
      <c r="AJ49" s="141" t="s">
        <v>428</v>
      </c>
      <c r="AK49" s="144" t="s">
        <v>171</v>
      </c>
      <c r="AL49" s="145" t="s">
        <v>172</v>
      </c>
      <c r="AM49" s="146">
        <v>7350</v>
      </c>
      <c r="AN49" s="139"/>
      <c r="AO49" s="139" t="e">
        <f>VLOOKUP(#REF!,[1]QLKT!$AA$10:$AC$111,3,0)</f>
        <v>#REF!</v>
      </c>
      <c r="AP49" s="139" t="e">
        <f>VLOOKUP(#REF!,[3]Sheet1!$A$1:$E$81,5,0)</f>
        <v>#REF!</v>
      </c>
    </row>
    <row r="50" spans="1:50" s="111" customFormat="1" ht="40.5" customHeight="1">
      <c r="A50" s="112">
        <v>21</v>
      </c>
      <c r="B50" s="113">
        <v>18057567</v>
      </c>
      <c r="C50" s="114" t="s">
        <v>144</v>
      </c>
      <c r="D50" s="115" t="s">
        <v>145</v>
      </c>
      <c r="E50" s="116"/>
      <c r="F50" s="117" t="s">
        <v>146</v>
      </c>
      <c r="G50" s="112" t="s">
        <v>207</v>
      </c>
      <c r="H50" s="112" t="s">
        <v>35</v>
      </c>
      <c r="I50" s="112" t="s">
        <v>39</v>
      </c>
      <c r="J50" s="112" t="s">
        <v>38</v>
      </c>
      <c r="K50" s="112" t="s">
        <v>467</v>
      </c>
      <c r="L50" s="112" t="s">
        <v>583</v>
      </c>
      <c r="M50" s="118">
        <v>2.95</v>
      </c>
      <c r="N50" s="119">
        <v>8.8000000000000007</v>
      </c>
      <c r="O50" s="120" t="s">
        <v>577</v>
      </c>
      <c r="P50" s="120"/>
      <c r="Q50" s="122">
        <v>1</v>
      </c>
      <c r="R50" s="121"/>
      <c r="S50" s="121"/>
      <c r="T50" s="121"/>
      <c r="U50" s="121"/>
      <c r="V50" s="121"/>
      <c r="W50" s="140" t="s">
        <v>307</v>
      </c>
      <c r="X50" s="141" t="s">
        <v>308</v>
      </c>
      <c r="Y50" s="141" t="s">
        <v>81</v>
      </c>
      <c r="Z50" s="141" t="s">
        <v>309</v>
      </c>
      <c r="AA50" s="142"/>
      <c r="AB50" s="141" t="s">
        <v>33</v>
      </c>
      <c r="AC50" s="143" t="s">
        <v>173</v>
      </c>
      <c r="AD50" s="142" t="s">
        <v>431</v>
      </c>
      <c r="AE50" s="140" t="s">
        <v>406</v>
      </c>
      <c r="AF50" s="140" t="s">
        <v>408</v>
      </c>
      <c r="AG50" s="140" t="s">
        <v>418</v>
      </c>
      <c r="AH50" s="140" t="s">
        <v>418</v>
      </c>
      <c r="AI50" s="140" t="s">
        <v>409</v>
      </c>
      <c r="AJ50" s="141" t="s">
        <v>410</v>
      </c>
      <c r="AK50" s="144" t="s">
        <v>148</v>
      </c>
      <c r="AL50" s="145" t="s">
        <v>149</v>
      </c>
      <c r="AM50" s="146" t="s">
        <v>64</v>
      </c>
      <c r="AN50" s="139"/>
      <c r="AO50" s="139" t="e">
        <f>VLOOKUP(#REF!,[1]QLKT!$AA$10:$AC$111,3,0)</f>
        <v>#REF!</v>
      </c>
      <c r="AP50" s="139" t="e">
        <f>VLOOKUP(#REF!,[3]Sheet1!$A$1:$E$81,5,0)</f>
        <v>#REF!</v>
      </c>
    </row>
    <row r="51" spans="1:50" s="111" customFormat="1" ht="40.5" customHeight="1">
      <c r="A51" s="106" t="s">
        <v>588</v>
      </c>
      <c r="B51" s="107" t="s">
        <v>589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 t="s">
        <v>576</v>
      </c>
      <c r="M51" s="108"/>
      <c r="N51" s="108"/>
      <c r="O51" s="108"/>
      <c r="P51" s="109"/>
      <c r="Q51" s="110"/>
      <c r="R51" s="110"/>
      <c r="S51" s="110"/>
      <c r="T51" s="110"/>
      <c r="U51" s="110"/>
      <c r="V51" s="110"/>
      <c r="W51" s="134"/>
      <c r="X51" s="135"/>
      <c r="Y51" s="134"/>
      <c r="Z51" s="136"/>
      <c r="AA51" s="137"/>
      <c r="AB51" s="135"/>
      <c r="AC51" s="137"/>
      <c r="AD51" s="135"/>
      <c r="AE51" s="134"/>
      <c r="AF51" s="134"/>
      <c r="AG51" s="134"/>
      <c r="AH51" s="134"/>
      <c r="AI51" s="134"/>
      <c r="AJ51" s="135"/>
      <c r="AK51" s="135"/>
      <c r="AL51" s="135"/>
      <c r="AM51" s="138"/>
      <c r="AN51" s="139"/>
      <c r="AO51" s="139"/>
      <c r="AP51" s="139"/>
    </row>
    <row r="52" spans="1:50" s="111" customFormat="1" ht="40.5" customHeight="1">
      <c r="A52" s="112">
        <v>1</v>
      </c>
      <c r="B52" s="113">
        <v>19057065</v>
      </c>
      <c r="C52" s="114" t="s">
        <v>174</v>
      </c>
      <c r="D52" s="115" t="s">
        <v>175</v>
      </c>
      <c r="E52" s="116"/>
      <c r="F52" s="117" t="s">
        <v>378</v>
      </c>
      <c r="G52" s="112" t="s">
        <v>208</v>
      </c>
      <c r="H52" s="112" t="s">
        <v>37</v>
      </c>
      <c r="I52" s="112" t="s">
        <v>167</v>
      </c>
      <c r="J52" s="112" t="s">
        <v>154</v>
      </c>
      <c r="K52" s="112" t="s">
        <v>467</v>
      </c>
      <c r="L52" s="112" t="s">
        <v>584</v>
      </c>
      <c r="M52" s="118">
        <v>3.45</v>
      </c>
      <c r="N52" s="119">
        <v>8.6</v>
      </c>
      <c r="O52" s="120" t="s">
        <v>577</v>
      </c>
      <c r="P52" s="120"/>
      <c r="Q52" s="122">
        <v>1</v>
      </c>
      <c r="R52" s="121"/>
      <c r="S52" s="121"/>
      <c r="T52" s="121"/>
      <c r="U52" s="121"/>
      <c r="V52" s="121"/>
      <c r="W52" s="140" t="s">
        <v>379</v>
      </c>
      <c r="X52" s="141" t="s">
        <v>176</v>
      </c>
      <c r="Y52" s="141" t="s">
        <v>177</v>
      </c>
      <c r="Z52" s="141" t="s">
        <v>178</v>
      </c>
      <c r="AA52" s="142"/>
      <c r="AB52" s="141" t="s">
        <v>33</v>
      </c>
      <c r="AC52" s="143" t="s">
        <v>182</v>
      </c>
      <c r="AD52" s="142" t="s">
        <v>385</v>
      </c>
      <c r="AE52" s="140" t="s">
        <v>386</v>
      </c>
      <c r="AF52" s="140" t="s">
        <v>387</v>
      </c>
      <c r="AG52" s="140" t="s">
        <v>388</v>
      </c>
      <c r="AH52" s="140" t="s">
        <v>388</v>
      </c>
      <c r="AI52" s="140" t="s">
        <v>389</v>
      </c>
      <c r="AJ52" s="141" t="s">
        <v>390</v>
      </c>
      <c r="AK52" s="144" t="s">
        <v>179</v>
      </c>
      <c r="AL52" s="145" t="s">
        <v>180</v>
      </c>
      <c r="AM52" s="146"/>
      <c r="AN52" s="139"/>
      <c r="AO52" s="139"/>
      <c r="AP52" s="139"/>
    </row>
    <row r="53" spans="1:50" s="111" customFormat="1" ht="40.5" customHeight="1">
      <c r="A53" s="112">
        <v>2</v>
      </c>
      <c r="B53" s="113">
        <v>19057067</v>
      </c>
      <c r="C53" s="114" t="s">
        <v>151</v>
      </c>
      <c r="D53" s="115" t="s">
        <v>152</v>
      </c>
      <c r="E53" s="116"/>
      <c r="F53" s="117" t="s">
        <v>153</v>
      </c>
      <c r="G53" s="112" t="s">
        <v>147</v>
      </c>
      <c r="H53" s="112" t="s">
        <v>35</v>
      </c>
      <c r="I53" s="112" t="s">
        <v>167</v>
      </c>
      <c r="J53" s="112" t="s">
        <v>154</v>
      </c>
      <c r="K53" s="112" t="s">
        <v>467</v>
      </c>
      <c r="L53" s="112" t="s">
        <v>584</v>
      </c>
      <c r="M53" s="118">
        <v>3.15</v>
      </c>
      <c r="N53" s="119">
        <v>8.9</v>
      </c>
      <c r="O53" s="120" t="s">
        <v>577</v>
      </c>
      <c r="P53" s="120"/>
      <c r="Q53" s="122">
        <v>1</v>
      </c>
      <c r="R53" s="121"/>
      <c r="S53" s="121"/>
      <c r="T53" s="121"/>
      <c r="U53" s="121"/>
      <c r="V53" s="121"/>
      <c r="W53" s="140" t="s">
        <v>155</v>
      </c>
      <c r="X53" s="141" t="s">
        <v>156</v>
      </c>
      <c r="Y53" s="141" t="s">
        <v>157</v>
      </c>
      <c r="Z53" s="141" t="s">
        <v>158</v>
      </c>
      <c r="AA53" s="142"/>
      <c r="AB53" s="141" t="s">
        <v>33</v>
      </c>
      <c r="AC53" s="143" t="s">
        <v>166</v>
      </c>
      <c r="AD53" s="142" t="s">
        <v>391</v>
      </c>
      <c r="AE53" s="140" t="s">
        <v>386</v>
      </c>
      <c r="AF53" s="140" t="s">
        <v>392</v>
      </c>
      <c r="AG53" s="140" t="s">
        <v>387</v>
      </c>
      <c r="AH53" s="140" t="s">
        <v>387</v>
      </c>
      <c r="AI53" s="140" t="s">
        <v>389</v>
      </c>
      <c r="AJ53" s="141" t="s">
        <v>390</v>
      </c>
      <c r="AK53" s="144" t="s">
        <v>159</v>
      </c>
      <c r="AL53" s="145" t="s">
        <v>160</v>
      </c>
      <c r="AM53" s="146"/>
      <c r="AN53" s="139"/>
      <c r="AO53" s="139"/>
      <c r="AP53" s="139"/>
    </row>
    <row r="54" spans="1:50" s="111" customFormat="1" ht="40.5" customHeight="1">
      <c r="A54" s="112">
        <v>3</v>
      </c>
      <c r="B54" s="113">
        <v>19057068</v>
      </c>
      <c r="C54" s="114" t="s">
        <v>372</v>
      </c>
      <c r="D54" s="115" t="s">
        <v>227</v>
      </c>
      <c r="E54" s="116"/>
      <c r="F54" s="117" t="s">
        <v>228</v>
      </c>
      <c r="G54" s="112" t="s">
        <v>131</v>
      </c>
      <c r="H54" s="112" t="s">
        <v>37</v>
      </c>
      <c r="I54" s="112" t="s">
        <v>167</v>
      </c>
      <c r="J54" s="112" t="s">
        <v>154</v>
      </c>
      <c r="K54" s="112" t="s">
        <v>467</v>
      </c>
      <c r="L54" s="112" t="s">
        <v>584</v>
      </c>
      <c r="M54" s="118">
        <v>3.5</v>
      </c>
      <c r="N54" s="119">
        <v>9.3000000000000007</v>
      </c>
      <c r="O54" s="120" t="s">
        <v>578</v>
      </c>
      <c r="P54" s="120"/>
      <c r="Q54" s="122">
        <v>1</v>
      </c>
      <c r="R54" s="121"/>
      <c r="S54" s="121"/>
      <c r="T54" s="121"/>
      <c r="U54" s="121"/>
      <c r="V54" s="121"/>
      <c r="W54" s="140" t="s">
        <v>229</v>
      </c>
      <c r="X54" s="141" t="s">
        <v>230</v>
      </c>
      <c r="Y54" s="141" t="s">
        <v>157</v>
      </c>
      <c r="Z54" s="141" t="s">
        <v>231</v>
      </c>
      <c r="AA54" s="142"/>
      <c r="AB54" s="141" t="s">
        <v>33</v>
      </c>
      <c r="AC54" s="143" t="s">
        <v>182</v>
      </c>
      <c r="AD54" s="142" t="s">
        <v>393</v>
      </c>
      <c r="AE54" s="140" t="s">
        <v>386</v>
      </c>
      <c r="AF54" s="140" t="s">
        <v>388</v>
      </c>
      <c r="AG54" s="140" t="s">
        <v>392</v>
      </c>
      <c r="AH54" s="140" t="s">
        <v>392</v>
      </c>
      <c r="AI54" s="140" t="s">
        <v>389</v>
      </c>
      <c r="AJ54" s="141" t="s">
        <v>390</v>
      </c>
      <c r="AK54" s="144" t="s">
        <v>232</v>
      </c>
      <c r="AL54" s="145" t="s">
        <v>233</v>
      </c>
      <c r="AM54" s="146"/>
      <c r="AN54" s="139"/>
      <c r="AO54" s="139" t="e">
        <f>VLOOKUP(#REF!,[1]QLKT!$AA$10:$AC$111,3,0)</f>
        <v>#REF!</v>
      </c>
      <c r="AP54" s="139" t="e">
        <f>VLOOKUP(#REF!,[3]Sheet1!$A$1:$E$81,5,0)</f>
        <v>#REF!</v>
      </c>
    </row>
    <row r="55" spans="1:50">
      <c r="A55" s="97"/>
      <c r="B55" s="98"/>
      <c r="C55" s="99"/>
      <c r="D55" s="99"/>
      <c r="E55" s="100"/>
      <c r="F55" s="101"/>
      <c r="G55" s="98"/>
      <c r="H55" s="98"/>
      <c r="I55" s="98"/>
      <c r="J55" s="97"/>
      <c r="K55" s="102"/>
      <c r="L55" s="98"/>
      <c r="M55" s="102"/>
      <c r="N55" s="103"/>
      <c r="O55" s="96"/>
      <c r="P55" s="96"/>
      <c r="Q55" s="96"/>
      <c r="R55" s="96"/>
      <c r="S55" s="96"/>
      <c r="T55" s="96"/>
      <c r="U55" s="96"/>
      <c r="V55" s="96"/>
      <c r="W55" s="147"/>
      <c r="X55" s="147"/>
      <c r="Y55" s="147"/>
      <c r="Z55" s="147"/>
      <c r="AA55" s="148"/>
      <c r="AB55" s="149"/>
      <c r="AC55" s="150"/>
      <c r="AD55" s="151"/>
      <c r="AE55" s="149"/>
      <c r="AF55" s="149"/>
      <c r="AG55" s="149"/>
      <c r="AH55" s="149"/>
      <c r="AI55" s="149"/>
      <c r="AJ55" s="149"/>
      <c r="AK55" s="152"/>
      <c r="AL55" s="153"/>
      <c r="AM55" s="154"/>
      <c r="AO55" s="127"/>
      <c r="AP55" s="127"/>
    </row>
    <row r="56" spans="1:50" ht="30" customHeight="1">
      <c r="B56" s="104" t="s">
        <v>557</v>
      </c>
      <c r="C56" s="104"/>
      <c r="D56" s="104"/>
      <c r="E56" s="104"/>
      <c r="F56" s="104"/>
      <c r="AD56" s="151"/>
    </row>
    <row r="58" spans="1:50" s="3" customFormat="1" ht="8.25" customHeight="1">
      <c r="D58" s="26"/>
      <c r="E58" s="26"/>
      <c r="G58" s="5"/>
      <c r="H58" s="5"/>
      <c r="I58" s="5"/>
      <c r="J58" s="5"/>
      <c r="K58" s="5"/>
      <c r="L58" s="5"/>
      <c r="M58" s="5"/>
      <c r="N58" s="158"/>
      <c r="O58" s="1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25"/>
      <c r="AC58" s="125"/>
      <c r="AD58" s="155"/>
      <c r="AE58" s="125"/>
      <c r="AF58" s="125"/>
      <c r="AG58" s="125"/>
      <c r="AH58" s="156"/>
      <c r="AI58" s="125"/>
      <c r="AJ58" s="156"/>
      <c r="AK58" s="125"/>
      <c r="AL58" s="125"/>
      <c r="AM58" s="125"/>
      <c r="AN58" s="125"/>
      <c r="AO58" s="125"/>
      <c r="AP58" s="125"/>
      <c r="AQ58" s="125"/>
      <c r="AR58" s="125"/>
      <c r="AS58" s="125"/>
      <c r="AT58" s="124"/>
      <c r="AU58" s="124"/>
      <c r="AV58" s="157"/>
      <c r="AW58" s="124"/>
      <c r="AX58" s="124"/>
    </row>
    <row r="59" spans="1:50" s="3" customFormat="1">
      <c r="D59" s="26"/>
      <c r="E59" s="26"/>
      <c r="G59" s="5"/>
      <c r="H59" s="5"/>
      <c r="I59" s="5"/>
      <c r="J59" s="5"/>
      <c r="K59" s="5"/>
      <c r="L59" s="167" t="s">
        <v>594</v>
      </c>
      <c r="M59" s="167"/>
      <c r="N59" s="167"/>
      <c r="O59" s="167"/>
      <c r="P59" s="167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25"/>
      <c r="AC59" s="125"/>
      <c r="AD59" s="155"/>
      <c r="AE59" s="125"/>
      <c r="AF59" s="125"/>
      <c r="AG59" s="125"/>
      <c r="AH59" s="156"/>
      <c r="AI59" s="125"/>
      <c r="AJ59" s="156"/>
      <c r="AK59" s="125"/>
      <c r="AL59" s="125"/>
      <c r="AM59" s="125"/>
      <c r="AN59" s="125"/>
      <c r="AO59" s="125"/>
      <c r="AP59" s="125"/>
      <c r="AQ59" s="125"/>
      <c r="AR59" s="125"/>
      <c r="AS59" s="125"/>
      <c r="AT59" s="124"/>
      <c r="AU59" s="124"/>
      <c r="AV59" s="157"/>
      <c r="AW59" s="124"/>
      <c r="AX59" s="124"/>
    </row>
    <row r="60" spans="1:50" s="3" customFormat="1">
      <c r="D60" s="26"/>
      <c r="E60" s="26"/>
      <c r="G60" s="5"/>
      <c r="H60" s="5"/>
      <c r="I60" s="5"/>
      <c r="J60" s="5"/>
      <c r="K60" s="5"/>
      <c r="L60" s="161"/>
      <c r="M60" s="161"/>
      <c r="N60" s="162"/>
      <c r="O60" s="162"/>
      <c r="P60" s="16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25"/>
      <c r="AC60" s="125"/>
      <c r="AD60" s="155"/>
      <c r="AE60" s="125"/>
      <c r="AF60" s="125"/>
      <c r="AG60" s="125"/>
      <c r="AH60" s="156"/>
      <c r="AI60" s="125"/>
      <c r="AJ60" s="156"/>
      <c r="AK60" s="125"/>
      <c r="AL60" s="125"/>
      <c r="AM60" s="125"/>
      <c r="AN60" s="125"/>
      <c r="AO60" s="125"/>
      <c r="AP60" s="125"/>
      <c r="AQ60" s="125"/>
      <c r="AR60" s="125"/>
      <c r="AS60" s="125"/>
      <c r="AT60" s="124"/>
      <c r="AU60" s="124"/>
      <c r="AV60" s="157"/>
      <c r="AW60" s="124"/>
      <c r="AX60" s="124"/>
    </row>
    <row r="61" spans="1:50" s="3" customFormat="1">
      <c r="D61" s="26"/>
      <c r="E61" s="26"/>
      <c r="G61" s="5"/>
      <c r="H61" s="5"/>
      <c r="I61" s="5"/>
      <c r="J61" s="5"/>
      <c r="K61" s="5"/>
      <c r="L61" s="161"/>
      <c r="M61" s="161"/>
      <c r="N61" s="162"/>
      <c r="O61" s="162"/>
      <c r="P61" s="16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25"/>
      <c r="AC61" s="125"/>
      <c r="AD61" s="155"/>
      <c r="AE61" s="125"/>
      <c r="AF61" s="125"/>
      <c r="AG61" s="125"/>
      <c r="AH61" s="156"/>
      <c r="AI61" s="125"/>
      <c r="AJ61" s="156"/>
      <c r="AK61" s="125"/>
      <c r="AL61" s="125"/>
      <c r="AM61" s="125"/>
      <c r="AN61" s="125"/>
      <c r="AO61" s="125"/>
      <c r="AP61" s="125"/>
      <c r="AQ61" s="125"/>
      <c r="AR61" s="125"/>
      <c r="AS61" s="125"/>
      <c r="AT61" s="124"/>
      <c r="AU61" s="124"/>
      <c r="AV61" s="157"/>
      <c r="AW61" s="124"/>
      <c r="AX61" s="124"/>
    </row>
    <row r="62" spans="1:50" s="3" customFormat="1">
      <c r="D62" s="26"/>
      <c r="E62" s="26"/>
      <c r="G62" s="5"/>
      <c r="H62" s="5"/>
      <c r="I62" s="5"/>
      <c r="J62" s="5"/>
      <c r="K62" s="5"/>
      <c r="L62" s="161"/>
      <c r="M62" s="161"/>
      <c r="N62" s="162"/>
      <c r="O62" s="162"/>
      <c r="P62" s="16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25"/>
      <c r="AC62" s="125"/>
      <c r="AD62" s="155"/>
      <c r="AE62" s="125"/>
      <c r="AF62" s="125"/>
      <c r="AG62" s="125"/>
      <c r="AH62" s="156"/>
      <c r="AI62" s="125"/>
      <c r="AJ62" s="156"/>
      <c r="AK62" s="125"/>
      <c r="AL62" s="125"/>
      <c r="AM62" s="125"/>
      <c r="AN62" s="125"/>
      <c r="AO62" s="125"/>
      <c r="AP62" s="125"/>
      <c r="AQ62" s="125"/>
      <c r="AR62" s="125"/>
      <c r="AS62" s="125"/>
      <c r="AT62" s="124"/>
      <c r="AU62" s="124"/>
      <c r="AV62" s="157"/>
      <c r="AW62" s="124"/>
      <c r="AX62" s="124"/>
    </row>
    <row r="63" spans="1:50" s="3" customFormat="1">
      <c r="D63" s="26"/>
      <c r="E63" s="26"/>
      <c r="G63" s="5"/>
      <c r="H63" s="5"/>
      <c r="I63" s="5"/>
      <c r="J63" s="5"/>
      <c r="K63" s="5"/>
      <c r="L63" s="161"/>
      <c r="M63" s="161"/>
      <c r="N63" s="162"/>
      <c r="O63" s="162"/>
      <c r="P63" s="161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25"/>
      <c r="AC63" s="125"/>
      <c r="AD63" s="155"/>
      <c r="AE63" s="125"/>
      <c r="AF63" s="125"/>
      <c r="AG63" s="125"/>
      <c r="AH63" s="156"/>
      <c r="AI63" s="125"/>
      <c r="AJ63" s="156"/>
      <c r="AK63" s="125"/>
      <c r="AL63" s="125"/>
      <c r="AM63" s="125"/>
      <c r="AN63" s="125"/>
      <c r="AO63" s="125"/>
      <c r="AP63" s="125"/>
      <c r="AQ63" s="125"/>
      <c r="AR63" s="125"/>
      <c r="AS63" s="125"/>
      <c r="AT63" s="124"/>
      <c r="AU63" s="124"/>
      <c r="AV63" s="157"/>
      <c r="AW63" s="124"/>
      <c r="AX63" s="124"/>
    </row>
    <row r="64" spans="1:50" s="3" customFormat="1">
      <c r="D64" s="26"/>
      <c r="E64" s="26"/>
      <c r="G64" s="5"/>
      <c r="H64" s="5"/>
      <c r="I64" s="5"/>
      <c r="J64" s="5"/>
      <c r="K64" s="5"/>
      <c r="L64" s="161"/>
      <c r="M64" s="161"/>
      <c r="N64" s="162"/>
      <c r="O64" s="162"/>
      <c r="P64" s="16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25"/>
      <c r="AC64" s="125"/>
      <c r="AD64" s="155"/>
      <c r="AE64" s="125"/>
      <c r="AF64" s="125"/>
      <c r="AG64" s="125"/>
      <c r="AH64" s="156"/>
      <c r="AI64" s="125"/>
      <c r="AJ64" s="156"/>
      <c r="AK64" s="125"/>
      <c r="AL64" s="125"/>
      <c r="AM64" s="125"/>
      <c r="AN64" s="125"/>
      <c r="AO64" s="125"/>
      <c r="AP64" s="125"/>
      <c r="AQ64" s="125"/>
      <c r="AR64" s="125"/>
      <c r="AS64" s="125"/>
      <c r="AT64" s="124"/>
      <c r="AU64" s="124"/>
      <c r="AV64" s="157"/>
      <c r="AW64" s="124"/>
      <c r="AX64" s="124"/>
    </row>
    <row r="65" spans="4:50" s="3" customFormat="1">
      <c r="D65" s="26"/>
      <c r="E65" s="26"/>
      <c r="G65" s="5"/>
      <c r="H65" s="5"/>
      <c r="I65" s="5"/>
      <c r="J65" s="5"/>
      <c r="K65" s="5"/>
      <c r="L65" s="167" t="s">
        <v>412</v>
      </c>
      <c r="M65" s="167"/>
      <c r="N65" s="167"/>
      <c r="O65" s="167"/>
      <c r="P65" s="167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25"/>
      <c r="AC65" s="125"/>
      <c r="AD65" s="155"/>
      <c r="AE65" s="125"/>
      <c r="AF65" s="125"/>
      <c r="AG65" s="125"/>
      <c r="AH65" s="156"/>
      <c r="AI65" s="125"/>
      <c r="AJ65" s="156"/>
      <c r="AK65" s="125"/>
      <c r="AL65" s="125"/>
      <c r="AM65" s="125"/>
      <c r="AN65" s="125"/>
      <c r="AO65" s="125"/>
      <c r="AP65" s="125"/>
      <c r="AQ65" s="125"/>
      <c r="AR65" s="125"/>
      <c r="AS65" s="125"/>
      <c r="AT65" s="124"/>
      <c r="AU65" s="124"/>
      <c r="AV65" s="157"/>
      <c r="AW65" s="124"/>
      <c r="AX65" s="124"/>
    </row>
    <row r="66" spans="4:50" s="3" customFormat="1">
      <c r="D66" s="26"/>
      <c r="E66" s="26"/>
      <c r="G66" s="5"/>
      <c r="H66" s="5"/>
      <c r="I66" s="5"/>
      <c r="J66" s="5"/>
      <c r="K66" s="5"/>
      <c r="L66" s="161"/>
      <c r="M66" s="161"/>
      <c r="N66" s="162"/>
      <c r="O66" s="162"/>
      <c r="P66" s="16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25"/>
      <c r="AC66" s="125"/>
      <c r="AD66" s="155"/>
      <c r="AE66" s="125"/>
      <c r="AF66" s="125"/>
      <c r="AG66" s="125"/>
      <c r="AH66" s="156"/>
      <c r="AI66" s="125"/>
      <c r="AJ66" s="156"/>
      <c r="AK66" s="125"/>
      <c r="AL66" s="125"/>
      <c r="AM66" s="125"/>
      <c r="AN66" s="125"/>
      <c r="AO66" s="125"/>
      <c r="AP66" s="125"/>
      <c r="AQ66" s="125"/>
      <c r="AR66" s="125"/>
      <c r="AS66" s="125"/>
      <c r="AT66" s="124"/>
      <c r="AU66" s="124"/>
      <c r="AV66" s="157"/>
      <c r="AW66" s="124"/>
      <c r="AX66" s="124"/>
    </row>
    <row r="67" spans="4:50" s="3" customFormat="1">
      <c r="D67" s="26"/>
      <c r="E67" s="26"/>
      <c r="G67" s="5"/>
      <c r="H67" s="5"/>
      <c r="I67" s="5"/>
      <c r="J67" s="5"/>
      <c r="K67" s="5"/>
      <c r="L67" s="5"/>
      <c r="M67" s="5"/>
      <c r="N67" s="158"/>
      <c r="O67" s="1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25"/>
      <c r="AC67" s="125"/>
      <c r="AD67" s="155"/>
      <c r="AE67" s="125"/>
      <c r="AF67" s="125"/>
      <c r="AG67" s="125"/>
      <c r="AH67" s="156"/>
      <c r="AI67" s="125"/>
      <c r="AJ67" s="156"/>
      <c r="AK67" s="125"/>
      <c r="AL67" s="125"/>
      <c r="AM67" s="125"/>
      <c r="AN67" s="125"/>
      <c r="AO67" s="125"/>
      <c r="AP67" s="125"/>
      <c r="AQ67" s="125"/>
      <c r="AR67" s="125"/>
      <c r="AS67" s="125"/>
      <c r="AT67" s="124"/>
      <c r="AU67" s="124"/>
      <c r="AV67" s="157"/>
      <c r="AW67" s="124"/>
      <c r="AX67" s="124"/>
    </row>
  </sheetData>
  <sortState ref="A13:AY25">
    <sortCondition ref="I13:I25"/>
    <sortCondition ref="D13:D25"/>
  </sortState>
  <mergeCells count="6">
    <mergeCell ref="L59:P59"/>
    <mergeCell ref="L65:P65"/>
    <mergeCell ref="K1:P1"/>
    <mergeCell ref="K2:P2"/>
    <mergeCell ref="B4:P4"/>
    <mergeCell ref="B5:P5"/>
  </mergeCells>
  <hyperlinks>
    <hyperlink ref="AL21" r:id="rId1"/>
    <hyperlink ref="AL18" r:id="rId2"/>
    <hyperlink ref="AL16" r:id="rId3"/>
    <hyperlink ref="AL25" r:id="rId4"/>
    <hyperlink ref="AL26" r:id="rId5"/>
    <hyperlink ref="AL17" r:id="rId6"/>
    <hyperlink ref="AL19" r:id="rId7"/>
    <hyperlink ref="AL24" r:id="rId8"/>
    <hyperlink ref="AL46" r:id="rId9"/>
    <hyperlink ref="AL44" r:id="rId10"/>
    <hyperlink ref="AL41" r:id="rId11"/>
    <hyperlink ref="AL43" r:id="rId12"/>
    <hyperlink ref="AL23" r:id="rId13"/>
    <hyperlink ref="AL14" r:id="rId14"/>
    <hyperlink ref="AL50" r:id="rId15"/>
    <hyperlink ref="AL12" r:id="rId16"/>
    <hyperlink ref="AL49" r:id="rId17"/>
    <hyperlink ref="AL52" r:id="rId18"/>
    <hyperlink ref="AL22" r:id="rId19"/>
    <hyperlink ref="AL45" r:id="rId20"/>
    <hyperlink ref="AL40" r:id="rId21"/>
    <hyperlink ref="AL20" r:id="rId22"/>
    <hyperlink ref="AL47" r:id="rId23"/>
    <hyperlink ref="AL28" r:id="rId24"/>
    <hyperlink ref="AL54" r:id="rId25"/>
    <hyperlink ref="AL9" r:id="rId26"/>
    <hyperlink ref="AK42" r:id="rId27" display="dungnissanthanglong@gmail.com"/>
    <hyperlink ref="AL42" r:id="rId28"/>
    <hyperlink ref="AL48" r:id="rId29"/>
    <hyperlink ref="AL38" r:id="rId30"/>
    <hyperlink ref="AL39" r:id="rId31"/>
    <hyperlink ref="AK30" r:id="rId32" display="truonganh1982@gmail.com"/>
    <hyperlink ref="AK33" r:id="rId33" display="quangminhho82@gmail.com"/>
  </hyperlinks>
  <pageMargins left="0.25" right="0" top="0.5" bottom="0.25" header="0" footer="0"/>
  <pageSetup paperSize="9" scale="80" orientation="landscape" r:id="rId34"/>
  <headerFooter>
    <oddFooter>&amp;CTrang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N44"/>
  <sheetViews>
    <sheetView view="pageBreakPreview" zoomScale="55" zoomScaleNormal="55" zoomScaleSheetLayoutView="55" workbookViewId="0">
      <pane ySplit="6" topLeftCell="A7" activePane="bottomLeft" state="frozen"/>
      <selection activeCell="E1" sqref="E1"/>
      <selection pane="bottomLeft" activeCell="I25" sqref="I25"/>
    </sheetView>
  </sheetViews>
  <sheetFormatPr defaultColWidth="9.1796875" defaultRowHeight="16.5"/>
  <cols>
    <col min="1" max="1" width="19.453125" style="3" customWidth="1"/>
    <col min="2" max="2" width="7" style="3" customWidth="1"/>
    <col min="3" max="3" width="13.54296875" style="3" customWidth="1"/>
    <col min="4" max="4" width="17.7265625" style="26" customWidth="1"/>
    <col min="5" max="5" width="13.81640625" style="26" customWidth="1"/>
    <col min="6" max="6" width="19.7265625" style="3" hidden="1" customWidth="1"/>
    <col min="7" max="7" width="14" style="3" customWidth="1"/>
    <col min="8" max="8" width="11.1796875" style="3" customWidth="1"/>
    <col min="9" max="9" width="8.26953125" style="5" customWidth="1"/>
    <col min="10" max="10" width="15" style="5" customWidth="1"/>
    <col min="11" max="11" width="13.26953125" style="3" customWidth="1"/>
    <col min="12" max="14" width="13.26953125" style="3" hidden="1" customWidth="1"/>
    <col min="15" max="15" width="42.54296875" style="6" customWidth="1"/>
    <col min="16" max="18" width="15.81640625" style="3" customWidth="1"/>
    <col min="19" max="19" width="8.81640625" style="7" customWidth="1"/>
    <col min="20" max="20" width="10.81640625" style="3" hidden="1" customWidth="1"/>
    <col min="21" max="21" width="8" style="7" customWidth="1"/>
    <col min="22" max="22" width="10.81640625" style="3" customWidth="1"/>
    <col min="23" max="23" width="10.54296875" style="3" customWidth="1"/>
    <col min="24" max="24" width="17" style="5" customWidth="1"/>
    <col min="25" max="25" width="16.54296875" style="3" customWidth="1"/>
    <col min="26" max="26" width="15.1796875" style="3" customWidth="1"/>
    <col min="27" max="27" width="13.453125" style="3" customWidth="1"/>
    <col min="28" max="28" width="12.26953125" style="3" customWidth="1"/>
    <col min="29" max="29" width="14.81640625" style="3" customWidth="1"/>
    <col min="30" max="30" width="13" style="3" customWidth="1"/>
    <col min="31" max="31" width="12.26953125" style="3" customWidth="1"/>
    <col min="32" max="32" width="16.7265625" style="3" customWidth="1"/>
    <col min="33" max="33" width="12.54296875" style="3" customWidth="1"/>
    <col min="34" max="34" width="18.1796875" style="36" customWidth="1"/>
    <col min="35" max="35" width="13" style="3" customWidth="1"/>
    <col min="36" max="36" width="16.54296875" style="3" hidden="1" customWidth="1"/>
    <col min="37" max="39" width="9.1796875" style="3" hidden="1" customWidth="1"/>
    <col min="40" max="16384" width="9.1796875" style="3"/>
  </cols>
  <sheetData>
    <row r="1" spans="1:40" ht="20.25" customHeight="1">
      <c r="B1" s="2" t="s">
        <v>10</v>
      </c>
      <c r="D1" s="4"/>
      <c r="E1" s="4"/>
    </row>
    <row r="2" spans="1:40" ht="19.5" customHeight="1">
      <c r="B2" s="8" t="s">
        <v>9</v>
      </c>
      <c r="D2" s="4"/>
      <c r="E2" s="4"/>
    </row>
    <row r="3" spans="1:40" ht="12" customHeight="1">
      <c r="D3" s="4"/>
      <c r="E3" s="4"/>
    </row>
    <row r="4" spans="1:40" s="2" customFormat="1" ht="48" customHeight="1">
      <c r="B4" s="165" t="s">
        <v>47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H4" s="36"/>
    </row>
    <row r="5" spans="1:40" s="2" customFormat="1" ht="3.75" customHeight="1">
      <c r="B5" s="9"/>
      <c r="D5" s="10"/>
      <c r="E5" s="10"/>
      <c r="I5" s="11"/>
      <c r="J5" s="11"/>
      <c r="O5" s="6"/>
      <c r="S5" s="12"/>
      <c r="U5" s="12"/>
      <c r="X5" s="11"/>
      <c r="AH5" s="36"/>
    </row>
    <row r="6" spans="1:40" s="2" customFormat="1" ht="126.75" customHeight="1">
      <c r="B6" s="13" t="s">
        <v>32</v>
      </c>
      <c r="C6" s="61" t="s">
        <v>12</v>
      </c>
      <c r="D6" s="32" t="s">
        <v>11</v>
      </c>
      <c r="E6" s="33"/>
      <c r="F6" s="14" t="s">
        <v>11</v>
      </c>
      <c r="G6" s="13" t="s">
        <v>0</v>
      </c>
      <c r="H6" s="13" t="s">
        <v>1</v>
      </c>
      <c r="I6" s="13" t="s">
        <v>2</v>
      </c>
      <c r="J6" s="61" t="s">
        <v>3</v>
      </c>
      <c r="K6" s="13" t="s">
        <v>4</v>
      </c>
      <c r="L6" s="13" t="s">
        <v>5</v>
      </c>
      <c r="M6" s="13" t="s">
        <v>7</v>
      </c>
      <c r="N6" s="60" t="s">
        <v>30</v>
      </c>
      <c r="O6" s="13" t="s">
        <v>6</v>
      </c>
      <c r="P6" s="13" t="s">
        <v>13</v>
      </c>
      <c r="Q6" s="61" t="s">
        <v>14</v>
      </c>
      <c r="R6" s="60" t="s">
        <v>19</v>
      </c>
      <c r="S6" s="15" t="s">
        <v>17</v>
      </c>
      <c r="T6" s="35" t="s">
        <v>29</v>
      </c>
      <c r="U6" s="15" t="s">
        <v>15</v>
      </c>
      <c r="V6" s="35" t="s">
        <v>16</v>
      </c>
      <c r="W6" s="13" t="s">
        <v>31</v>
      </c>
      <c r="X6" s="35" t="s">
        <v>18</v>
      </c>
      <c r="Y6" s="13" t="s">
        <v>20</v>
      </c>
      <c r="Z6" s="61" t="s">
        <v>24</v>
      </c>
      <c r="AA6" s="13" t="s">
        <v>25</v>
      </c>
      <c r="AB6" s="13" t="s">
        <v>26</v>
      </c>
      <c r="AC6" s="13" t="s">
        <v>27</v>
      </c>
      <c r="AD6" s="13" t="s">
        <v>28</v>
      </c>
      <c r="AE6" s="13" t="s">
        <v>21</v>
      </c>
      <c r="AF6" s="13" t="s">
        <v>22</v>
      </c>
      <c r="AG6" s="13" t="s">
        <v>23</v>
      </c>
      <c r="AH6" s="37" t="s">
        <v>8</v>
      </c>
      <c r="AJ6" s="2" t="e">
        <f>VLOOKUP(A9,[1]QLKT!$AA$10:$AC$111,3,0)</f>
        <v>#N/A</v>
      </c>
      <c r="AK6" s="2" t="s">
        <v>258</v>
      </c>
    </row>
    <row r="7" spans="1:40" s="2" customFormat="1" ht="49.5" hidden="1">
      <c r="A7" s="1" t="str">
        <f t="shared" ref="A7:A43" si="0">TRIM(D7)&amp;" "&amp;TRIM(E7)&amp;" "&amp;TRIM(G7)</f>
        <v>Vũ Thị Khánh Ly 18/10/1982</v>
      </c>
      <c r="B7" s="16">
        <v>1</v>
      </c>
      <c r="C7" s="39" t="s">
        <v>181</v>
      </c>
      <c r="D7" s="28" t="s">
        <v>174</v>
      </c>
      <c r="E7" s="40" t="s">
        <v>175</v>
      </c>
      <c r="F7" s="18"/>
      <c r="G7" s="30" t="s">
        <v>378</v>
      </c>
      <c r="H7" s="20" t="s">
        <v>208</v>
      </c>
      <c r="I7" s="20" t="s">
        <v>37</v>
      </c>
      <c r="J7" s="43" t="s">
        <v>154</v>
      </c>
      <c r="K7" s="20" t="s">
        <v>167</v>
      </c>
      <c r="L7" s="16"/>
      <c r="M7" s="21"/>
      <c r="N7" s="42"/>
      <c r="O7" s="16" t="s">
        <v>379</v>
      </c>
      <c r="P7" s="16" t="s">
        <v>176</v>
      </c>
      <c r="Q7" s="43" t="s">
        <v>177</v>
      </c>
      <c r="R7" s="44" t="s">
        <v>178</v>
      </c>
      <c r="S7" s="21">
        <v>3.45</v>
      </c>
      <c r="T7" s="45"/>
      <c r="U7" s="23">
        <v>8.6</v>
      </c>
      <c r="V7" s="46"/>
      <c r="W7" s="21" t="s">
        <v>33</v>
      </c>
      <c r="X7" s="47" t="s">
        <v>182</v>
      </c>
      <c r="Y7" s="22" t="str">
        <f>VLOOKUP(A7,'[2]chen TL'!$D$2:$BD$38,53,0)</f>
        <v>998 /QĐ-ĐHKT ngày 1 tháng 4 năm 2021</v>
      </c>
      <c r="Z7" s="48" t="str">
        <f>VLOOKUP(A7,'[2]chen TL'!$D$2:$R$38,15,0)</f>
        <v>PGS.TS. Nguyễn An Thịnh</v>
      </c>
      <c r="AA7" s="48" t="str">
        <f>VLOOKUP(A7,'[2]chen TL'!$D$2:$U$38,18,0)</f>
        <v>PGS.TS. Lê Văn Chiến</v>
      </c>
      <c r="AB7" s="48" t="str">
        <f>VLOOKUP(A7,'[2]chen TL'!$D$2:$X$38,21,0)</f>
        <v>GS.TS. Ngô Thắng Lợi</v>
      </c>
      <c r="AC7" s="48" t="str">
        <f>VLOOKUP(A7,'[2]chen TL'!$D$2:$AA$38,21,0)</f>
        <v>GS.TS. Ngô Thắng Lợi</v>
      </c>
      <c r="AD7" s="48" t="str">
        <f>VLOOKUP(A7,'[2]chen TL'!$D$2:$AD$38,24,0)</f>
        <v>TS. Nguyễn Thế Kiên</v>
      </c>
      <c r="AE7" s="21" t="str">
        <f>VLOOKUP(A7,'[2]chen TL'!$D$2:$AT$38,43,0)</f>
        <v>ngày 9 tháng 4 năm 2021</v>
      </c>
      <c r="AF7" s="19" t="s">
        <v>179</v>
      </c>
      <c r="AG7" s="52" t="s">
        <v>180</v>
      </c>
      <c r="AH7" s="38"/>
    </row>
    <row r="8" spans="1:40" s="2" customFormat="1" ht="49.5" hidden="1">
      <c r="A8" s="1" t="str">
        <f t="shared" si="0"/>
        <v>Ngô Xuân Quý 13/11/1979</v>
      </c>
      <c r="B8" s="16">
        <v>2</v>
      </c>
      <c r="C8" s="41">
        <v>19057067</v>
      </c>
      <c r="D8" s="28" t="s">
        <v>151</v>
      </c>
      <c r="E8" s="40" t="s">
        <v>152</v>
      </c>
      <c r="F8" s="18"/>
      <c r="G8" s="30" t="s">
        <v>153</v>
      </c>
      <c r="H8" s="20" t="s">
        <v>147</v>
      </c>
      <c r="I8" s="20" t="s">
        <v>35</v>
      </c>
      <c r="J8" s="43" t="s">
        <v>154</v>
      </c>
      <c r="K8" s="20" t="s">
        <v>167</v>
      </c>
      <c r="L8" s="16"/>
      <c r="M8" s="21"/>
      <c r="N8" s="42"/>
      <c r="O8" s="16" t="s">
        <v>155</v>
      </c>
      <c r="P8" s="16" t="s">
        <v>156</v>
      </c>
      <c r="Q8" s="43" t="s">
        <v>157</v>
      </c>
      <c r="R8" s="44" t="s">
        <v>158</v>
      </c>
      <c r="S8" s="21">
        <v>3.15</v>
      </c>
      <c r="T8" s="45"/>
      <c r="U8" s="23">
        <v>8.9</v>
      </c>
      <c r="V8" s="46"/>
      <c r="W8" s="21" t="s">
        <v>33</v>
      </c>
      <c r="X8" s="47" t="s">
        <v>166</v>
      </c>
      <c r="Y8" s="22" t="str">
        <f>VLOOKUP(A8,'[2]chen TL'!$D$2:$BD$38,53,0)</f>
        <v>999 /QĐ-ĐHKT ngày 1 tháng 4 năm 2021</v>
      </c>
      <c r="Z8" s="48" t="str">
        <f>VLOOKUP(A8,'[2]chen TL'!$D$2:$R$38,15,0)</f>
        <v>PGS.TS. Nguyễn An Thịnh</v>
      </c>
      <c r="AA8" s="48" t="str">
        <f>VLOOKUP(A8,'[2]chen TL'!$D$2:$U$38,18,0)</f>
        <v>TS. Nguyễn Quốc Việt</v>
      </c>
      <c r="AB8" s="48" t="str">
        <f>VLOOKUP(A8,'[2]chen TL'!$D$2:$X$38,21,0)</f>
        <v>PGS.TS. Lê Văn Chiến</v>
      </c>
      <c r="AC8" s="48" t="str">
        <f>VLOOKUP(A8,'[2]chen TL'!$D$2:$AA$38,21,0)</f>
        <v>PGS.TS. Lê Văn Chiến</v>
      </c>
      <c r="AD8" s="48" t="str">
        <f>VLOOKUP(A8,'[2]chen TL'!$D$2:$AD$38,24,0)</f>
        <v>TS. Nguyễn Thế Kiên</v>
      </c>
      <c r="AE8" s="21" t="str">
        <f>VLOOKUP(A8,'[2]chen TL'!$D$2:$AT$38,43,0)</f>
        <v>ngày 9 tháng 4 năm 2021</v>
      </c>
      <c r="AF8" s="19" t="s">
        <v>159</v>
      </c>
      <c r="AG8" s="52" t="s">
        <v>160</v>
      </c>
      <c r="AH8" s="38"/>
    </row>
    <row r="9" spans="1:40" ht="49.5" hidden="1">
      <c r="A9" s="1" t="str">
        <f t="shared" si="0"/>
        <v>Nguyễn Thị Thúy Thảo 06/09/1990</v>
      </c>
      <c r="B9" s="16">
        <v>3</v>
      </c>
      <c r="C9" s="20">
        <v>19057068</v>
      </c>
      <c r="D9" s="28" t="s">
        <v>372</v>
      </c>
      <c r="E9" s="29" t="s">
        <v>227</v>
      </c>
      <c r="F9" s="18"/>
      <c r="G9" s="30" t="s">
        <v>228</v>
      </c>
      <c r="H9" s="20" t="s">
        <v>131</v>
      </c>
      <c r="I9" s="20" t="s">
        <v>37</v>
      </c>
      <c r="J9" s="16" t="s">
        <v>154</v>
      </c>
      <c r="K9" s="20" t="s">
        <v>167</v>
      </c>
      <c r="L9" s="16"/>
      <c r="M9" s="21"/>
      <c r="N9" s="21"/>
      <c r="O9" s="16" t="s">
        <v>229</v>
      </c>
      <c r="P9" s="16" t="s">
        <v>230</v>
      </c>
      <c r="Q9" s="16" t="s">
        <v>157</v>
      </c>
      <c r="R9" s="16" t="s">
        <v>231</v>
      </c>
      <c r="S9" s="21">
        <v>9.3000000000000007</v>
      </c>
      <c r="T9" s="22"/>
      <c r="U9" s="23">
        <v>3.5</v>
      </c>
      <c r="V9" s="24"/>
      <c r="W9" s="21" t="s">
        <v>33</v>
      </c>
      <c r="X9" s="20" t="s">
        <v>182</v>
      </c>
      <c r="Y9" s="22" t="str">
        <f>VLOOKUP(A9,'[2]chen TL'!$D$2:$BD$38,53,0)</f>
        <v>1000 /QĐ-ĐHKT ngày 1 tháng 4 năm 2021</v>
      </c>
      <c r="Z9" s="48" t="str">
        <f>VLOOKUP(A9,'[2]chen TL'!$D$2:$R$38,15,0)</f>
        <v>PGS.TS. Nguyễn An Thịnh</v>
      </c>
      <c r="AA9" s="48" t="str">
        <f>VLOOKUP(A9,'[2]chen TL'!$D$2:$U$38,18,0)</f>
        <v>GS.TS. Ngô Thắng Lợi</v>
      </c>
      <c r="AB9" s="48" t="str">
        <f>VLOOKUP(A9,'[2]chen TL'!$D$2:$X$38,21,0)</f>
        <v>TS. Nguyễn Quốc Việt</v>
      </c>
      <c r="AC9" s="48" t="str">
        <f>VLOOKUP(A9,'[2]chen TL'!$D$2:$AA$38,21,0)</f>
        <v>TS. Nguyễn Quốc Việt</v>
      </c>
      <c r="AD9" s="48" t="str">
        <f>VLOOKUP(A9,'[2]chen TL'!$D$2:$AD$38,24,0)</f>
        <v>TS. Nguyễn Thế Kiên</v>
      </c>
      <c r="AE9" s="21" t="str">
        <f>VLOOKUP(A9,'[2]chen TL'!$D$2:$AT$38,43,0)</f>
        <v>ngày 9 tháng 4 năm 2021</v>
      </c>
      <c r="AF9" s="19" t="s">
        <v>232</v>
      </c>
      <c r="AG9" s="52" t="s">
        <v>233</v>
      </c>
      <c r="AH9" s="38"/>
      <c r="AJ9" s="2" t="e">
        <f>VLOOKUP(A10,[1]QLKT!$AA$10:$AC$111,3,0)</f>
        <v>#N/A</v>
      </c>
      <c r="AK9" s="2" t="e">
        <f>VLOOKUP(A9,[3]Sheet1!$A$1:$E$81,5,0)</f>
        <v>#N/A</v>
      </c>
    </row>
    <row r="10" spans="1:40" ht="49.5" hidden="1">
      <c r="A10" s="1" t="str">
        <f t="shared" si="0"/>
        <v>Lê Thị Thu Trang 22/11/1991</v>
      </c>
      <c r="B10" s="16">
        <v>4</v>
      </c>
      <c r="C10" s="20">
        <v>18057676</v>
      </c>
      <c r="D10" s="28" t="s">
        <v>214</v>
      </c>
      <c r="E10" s="29" t="s">
        <v>215</v>
      </c>
      <c r="F10" s="18"/>
      <c r="G10" s="30" t="s">
        <v>216</v>
      </c>
      <c r="H10" s="20" t="s">
        <v>267</v>
      </c>
      <c r="I10" s="20" t="s">
        <v>37</v>
      </c>
      <c r="J10" s="16" t="s">
        <v>335</v>
      </c>
      <c r="K10" s="20" t="s">
        <v>39</v>
      </c>
      <c r="L10" s="16"/>
      <c r="M10" s="21"/>
      <c r="N10" s="21"/>
      <c r="O10" s="16" t="s">
        <v>336</v>
      </c>
      <c r="P10" s="16" t="s">
        <v>337</v>
      </c>
      <c r="Q10" s="16" t="s">
        <v>338</v>
      </c>
      <c r="R10" s="16" t="s">
        <v>339</v>
      </c>
      <c r="S10" s="21">
        <v>3.34</v>
      </c>
      <c r="T10" s="22"/>
      <c r="U10" s="23">
        <v>8</v>
      </c>
      <c r="V10" s="24"/>
      <c r="W10" s="21" t="s">
        <v>33</v>
      </c>
      <c r="X10" s="20" t="s">
        <v>262</v>
      </c>
      <c r="Y10" s="22" t="str">
        <f>VLOOKUP(A10,'[2]chen TL'!$D$2:$BD$38,53,0)</f>
        <v>1001 /QĐ-ĐHKT ngày 1 tháng 4 năm 2021</v>
      </c>
      <c r="Z10" s="48" t="str">
        <f>VLOOKUP(A10,'[2]chen TL'!$D$2:$R$38,15,0)</f>
        <v>TS. Nguyễn Thị Hồng Thúy</v>
      </c>
      <c r="AA10" s="48" t="str">
        <f>VLOOKUP(A10,'[2]chen TL'!$D$2:$U$38,18,0)</f>
        <v>PGS.TS. Nguyễn Phú Giang</v>
      </c>
      <c r="AB10" s="48" t="str">
        <f>VLOOKUP(A10,'[2]chen TL'!$D$2:$X$38,21,0)</f>
        <v>PGS.TS. Trần Trung Tuấn</v>
      </c>
      <c r="AC10" s="48" t="str">
        <f>VLOOKUP(A10,'[2]chen TL'!$D$2:$AA$38,21,0)</f>
        <v>PGS.TS. Trần Trung Tuấn</v>
      </c>
      <c r="AD10" s="48" t="str">
        <f>VLOOKUP(A10,'[2]chen TL'!$D$2:$AD$38,24,0)</f>
        <v>TS. Trần Thế Nữ</v>
      </c>
      <c r="AE10" s="21" t="str">
        <f>VLOOKUP(A10,'[2]chen TL'!$D$2:$AT$38,43,0)</f>
        <v>ngày 9 tháng 4 năm 2021</v>
      </c>
      <c r="AF10" s="19" t="s">
        <v>217</v>
      </c>
      <c r="AG10" s="52" t="s">
        <v>218</v>
      </c>
      <c r="AH10" s="38">
        <v>7350</v>
      </c>
      <c r="AJ10" s="2" t="e">
        <f>VLOOKUP(A11,[1]QLKT!$AA$10:$AC$111,3,0)</f>
        <v>#N/A</v>
      </c>
      <c r="AK10" s="2" t="e">
        <f>VLOOKUP(A10,[3]Sheet1!$A$1:$E$81,5,0)</f>
        <v>#N/A</v>
      </c>
    </row>
    <row r="11" spans="1:40" ht="82.5" hidden="1">
      <c r="A11" s="1" t="str">
        <f t="shared" si="0"/>
        <v>Nguyễn Ngọc Mỹ 26/12/1993</v>
      </c>
      <c r="B11" s="16">
        <v>5</v>
      </c>
      <c r="C11" s="20">
        <v>17058299</v>
      </c>
      <c r="D11" s="28" t="s">
        <v>161</v>
      </c>
      <c r="E11" s="29" t="s">
        <v>234</v>
      </c>
      <c r="F11" s="18" t="s">
        <v>235</v>
      </c>
      <c r="G11" s="30" t="s">
        <v>236</v>
      </c>
      <c r="H11" s="20" t="s">
        <v>207</v>
      </c>
      <c r="I11" s="20" t="s">
        <v>37</v>
      </c>
      <c r="J11" s="16" t="s">
        <v>237</v>
      </c>
      <c r="K11" s="20" t="s">
        <v>121</v>
      </c>
      <c r="L11" s="16"/>
      <c r="M11" s="21"/>
      <c r="N11" s="21"/>
      <c r="O11" s="16" t="s">
        <v>238</v>
      </c>
      <c r="P11" s="16" t="s">
        <v>239</v>
      </c>
      <c r="Q11" s="16" t="s">
        <v>124</v>
      </c>
      <c r="R11" s="16" t="s">
        <v>240</v>
      </c>
      <c r="S11" s="21">
        <v>3.3</v>
      </c>
      <c r="T11" s="22"/>
      <c r="U11" s="23">
        <v>8.5</v>
      </c>
      <c r="V11" s="24"/>
      <c r="W11" s="21" t="s">
        <v>33</v>
      </c>
      <c r="X11" s="20" t="s">
        <v>241</v>
      </c>
      <c r="Y11" s="22" t="str">
        <f>VLOOKUP(A11,'[2]chen TL'!$D$2:$BD$38,53,0)</f>
        <v>1002 /QĐ-ĐHKT ngày 1 tháng 4 năm 2021</v>
      </c>
      <c r="Z11" s="48" t="str">
        <f>VLOOKUP(A11,'[2]chen TL'!$D$2:$R$38,15,0)</f>
        <v>PGS.TS. Hà Văn Hội</v>
      </c>
      <c r="AA11" s="48" t="str">
        <f>VLOOKUP(A11,'[2]chen TL'!$D$2:$U$38,18,0)</f>
        <v>PGS.TS. Doãn Kế Bôn</v>
      </c>
      <c r="AB11" s="48" t="str">
        <f>VLOOKUP(A11,'[2]chen TL'!$D$2:$X$38,21,0)</f>
        <v>PGS.TS. Nguyễn Duy Dũng</v>
      </c>
      <c r="AC11" s="48" t="str">
        <f>VLOOKUP(A11,'[2]chen TL'!$D$2:$AA$38,21,0)</f>
        <v>PGS.TS. Nguyễn Duy Dũng</v>
      </c>
      <c r="AD11" s="48" t="str">
        <f>VLOOKUP(A11,'[2]chen TL'!$D$2:$AD$38,24,0)</f>
        <v>TS. Nguyễn Thị Vũ Hà</v>
      </c>
      <c r="AE11" s="21" t="str">
        <f>VLOOKUP(A11,'[2]chen TL'!$D$2:$AT$38,43,0)</f>
        <v>ngày 13 tháng 4 năm 2021</v>
      </c>
      <c r="AF11" s="19" t="s">
        <v>242</v>
      </c>
      <c r="AG11" s="52" t="s">
        <v>243</v>
      </c>
      <c r="AH11" s="38">
        <v>20700</v>
      </c>
      <c r="AJ11" s="2" t="e">
        <f>VLOOKUP(A12,[1]QLKT!$AA$10:$AC$111,3,0)</f>
        <v>#N/A</v>
      </c>
      <c r="AK11" s="2" t="e">
        <f>VLOOKUP(A11,[3]Sheet1!$A$1:$E$81,5,0)</f>
        <v>#N/A</v>
      </c>
    </row>
    <row r="12" spans="1:40" ht="49.5" hidden="1">
      <c r="A12" s="1" t="str">
        <f t="shared" si="0"/>
        <v>Đào Phương Anh 11/08/1994</v>
      </c>
      <c r="B12" s="16">
        <v>6</v>
      </c>
      <c r="C12" s="20">
        <v>18057501</v>
      </c>
      <c r="D12" s="28" t="s">
        <v>198</v>
      </c>
      <c r="E12" s="29" t="s">
        <v>199</v>
      </c>
      <c r="F12" s="18"/>
      <c r="G12" s="30" t="s">
        <v>200</v>
      </c>
      <c r="H12" s="20" t="s">
        <v>294</v>
      </c>
      <c r="I12" s="20" t="s">
        <v>37</v>
      </c>
      <c r="J12" s="16" t="s">
        <v>38</v>
      </c>
      <c r="K12" s="20" t="s">
        <v>39</v>
      </c>
      <c r="L12" s="16"/>
      <c r="M12" s="21" t="s">
        <v>100</v>
      </c>
      <c r="N12" s="21"/>
      <c r="O12" s="16" t="s">
        <v>326</v>
      </c>
      <c r="P12" s="16" t="s">
        <v>327</v>
      </c>
      <c r="Q12" s="16" t="s">
        <v>81</v>
      </c>
      <c r="R12" s="16" t="s">
        <v>328</v>
      </c>
      <c r="S12" s="21">
        <v>3.08</v>
      </c>
      <c r="T12" s="22"/>
      <c r="U12" s="23">
        <v>8.5</v>
      </c>
      <c r="V12" s="24"/>
      <c r="W12" s="21" t="s">
        <v>33</v>
      </c>
      <c r="X12" s="20" t="s">
        <v>262</v>
      </c>
      <c r="Y12" s="22" t="str">
        <f>VLOOKUP(A12,'[2]chen TL'!$D$2:$BD$38,53,0)</f>
        <v>1107 /QĐ-ĐHKT ngày 9 tháng 4 năm 2021</v>
      </c>
      <c r="Z12" s="48" t="str">
        <f>VLOOKUP(A12,'[2]chen TL'!$D$2:$R$38,15,0)</f>
        <v>PGS.TS. Trần Đức Hiệp</v>
      </c>
      <c r="AA12" s="48" t="str">
        <f>VLOOKUP(A12,'[2]chen TL'!$D$2:$U$38,18,0)</f>
        <v>TS. Đàm Sơn Toại</v>
      </c>
      <c r="AB12" s="48" t="str">
        <f>VLOOKUP(A12,'[2]chen TL'!$D$2:$X$38,21,0)</f>
        <v>PGS.TS. Phan Duy Minh</v>
      </c>
      <c r="AC12" s="48" t="str">
        <f>VLOOKUP(A12,'[2]chen TL'!$D$2:$AA$38,21,0)</f>
        <v>PGS.TS. Phan Duy Minh</v>
      </c>
      <c r="AD12" s="48" t="str">
        <f>VLOOKUP(A12,'[2]chen TL'!$D$2:$AD$38,24,0)</f>
        <v>TS. Nguyễn Thùy Anh</v>
      </c>
      <c r="AE12" s="21" t="str">
        <f>VLOOKUP(A12,'[2]chen TL'!$D$2:$AT$38,43,0)</f>
        <v>ngày 20 tháng 4 năm 2021</v>
      </c>
      <c r="AF12" s="19" t="s">
        <v>201</v>
      </c>
      <c r="AG12" s="52" t="s">
        <v>202</v>
      </c>
      <c r="AH12" s="38">
        <v>7350</v>
      </c>
      <c r="AJ12" s="2" t="e">
        <f>VLOOKUP(A13,[1]QLKT!$AA$10:$AC$111,3,0)</f>
        <v>#N/A</v>
      </c>
      <c r="AK12" s="2" t="e">
        <f>VLOOKUP(A12,[3]Sheet1!$A$1:$E$81,5,0)</f>
        <v>#N/A</v>
      </c>
    </row>
    <row r="13" spans="1:40" ht="49.5" hidden="1">
      <c r="A13" s="1" t="str">
        <f t="shared" si="0"/>
        <v>Nguyễn Doãn Dũng 28/03/1984</v>
      </c>
      <c r="B13" s="16">
        <v>7</v>
      </c>
      <c r="C13" s="20">
        <v>18057088</v>
      </c>
      <c r="D13" s="28" t="s">
        <v>106</v>
      </c>
      <c r="E13" s="29" t="s">
        <v>107</v>
      </c>
      <c r="F13" s="18"/>
      <c r="G13" s="30" t="s">
        <v>108</v>
      </c>
      <c r="H13" s="20" t="s">
        <v>294</v>
      </c>
      <c r="I13" s="20" t="s">
        <v>35</v>
      </c>
      <c r="J13" s="16" t="s">
        <v>38</v>
      </c>
      <c r="K13" s="20" t="s">
        <v>39</v>
      </c>
      <c r="L13" s="16"/>
      <c r="M13" s="21" t="s">
        <v>100</v>
      </c>
      <c r="N13" s="21"/>
      <c r="O13" s="16" t="s">
        <v>295</v>
      </c>
      <c r="P13" s="16" t="s">
        <v>296</v>
      </c>
      <c r="Q13" s="16" t="s">
        <v>140</v>
      </c>
      <c r="R13" s="16" t="s">
        <v>297</v>
      </c>
      <c r="S13" s="21">
        <v>2.92</v>
      </c>
      <c r="T13" s="22"/>
      <c r="U13" s="23">
        <v>7</v>
      </c>
      <c r="V13" s="24"/>
      <c r="W13" s="21" t="s">
        <v>33</v>
      </c>
      <c r="X13" s="20" t="s">
        <v>298</v>
      </c>
      <c r="Y13" s="22" t="str">
        <f>VLOOKUP(A13,'[2]chen TL'!$D$2:$BD$38,53,0)</f>
        <v>1102 /QĐ-ĐHKT ngày 9 tháng 4 năm 2021</v>
      </c>
      <c r="Z13" s="48" t="str">
        <f>VLOOKUP(A13,'[2]chen TL'!$D$2:$R$38,15,0)</f>
        <v>PGS.TS. Nguyễn Trúc Lê</v>
      </c>
      <c r="AA13" s="48" t="str">
        <f>VLOOKUP(A13,'[2]chen TL'!$D$2:$U$38,18,0)</f>
        <v>TS. Hoàng Khắc Lịch</v>
      </c>
      <c r="AB13" s="48" t="str">
        <f>VLOOKUP(A13,'[2]chen TL'!$D$2:$X$38,21,0)</f>
        <v>TS. Lê Đình Thăng</v>
      </c>
      <c r="AC13" s="48" t="str">
        <f>VLOOKUP(A13,'[2]chen TL'!$D$2:$AA$38,21,0)</f>
        <v>TS. Lê Đình Thăng</v>
      </c>
      <c r="AD13" s="48" t="str">
        <f>VLOOKUP(A13,'[2]chen TL'!$D$2:$AD$38,24,0)</f>
        <v>TS. Lê Thị Hồng Điệp</v>
      </c>
      <c r="AE13" s="21" t="str">
        <f>VLOOKUP(A13,'[2]chen TL'!$D$2:$AT$38,43,0)</f>
        <v>ngày 5 tháng 5 năm 2021</v>
      </c>
      <c r="AF13" s="19" t="s">
        <v>109</v>
      </c>
      <c r="AG13" s="52" t="s">
        <v>110</v>
      </c>
      <c r="AH13" s="38" t="s">
        <v>64</v>
      </c>
      <c r="AJ13" s="2" t="e">
        <f>VLOOKUP(A14,[1]QLKT!$AA$10:$AC$111,3,0)</f>
        <v>#N/A</v>
      </c>
      <c r="AK13" s="2" t="e">
        <f>VLOOKUP(A13,[3]Sheet1!$A$1:$E$81,5,0)</f>
        <v>#N/A</v>
      </c>
    </row>
    <row r="14" spans="1:40" ht="49.5" hidden="1">
      <c r="A14" s="1" t="str">
        <f t="shared" si="0"/>
        <v>Nguyễn Hữu Dũng 14/02/1987</v>
      </c>
      <c r="B14" s="16">
        <v>8</v>
      </c>
      <c r="C14" s="20">
        <v>18057089</v>
      </c>
      <c r="D14" s="28" t="s">
        <v>250</v>
      </c>
      <c r="E14" s="29" t="s">
        <v>107</v>
      </c>
      <c r="F14" s="18"/>
      <c r="G14" s="30" t="s">
        <v>251</v>
      </c>
      <c r="H14" s="20" t="s">
        <v>207</v>
      </c>
      <c r="I14" s="20" t="s">
        <v>35</v>
      </c>
      <c r="J14" s="16" t="s">
        <v>38</v>
      </c>
      <c r="K14" s="20" t="s">
        <v>39</v>
      </c>
      <c r="L14" s="16"/>
      <c r="M14" s="21"/>
      <c r="N14" s="21"/>
      <c r="O14" s="16" t="s">
        <v>346</v>
      </c>
      <c r="P14" s="16" t="s">
        <v>347</v>
      </c>
      <c r="Q14" s="16" t="s">
        <v>140</v>
      </c>
      <c r="R14" s="16" t="s">
        <v>348</v>
      </c>
      <c r="S14" s="21">
        <v>2.95</v>
      </c>
      <c r="T14" s="22"/>
      <c r="U14" s="23">
        <v>8.5</v>
      </c>
      <c r="V14" s="24"/>
      <c r="W14" s="21" t="s">
        <v>33</v>
      </c>
      <c r="X14" s="17" t="s">
        <v>298</v>
      </c>
      <c r="Y14" s="22" t="str">
        <f>VLOOKUP(A14,'[2]chen TL'!$D$2:$BD$38,53,0)</f>
        <v>1105 /QĐ-ĐHKT ngày 9 tháng 4 năm 2021</v>
      </c>
      <c r="Z14" s="48" t="str">
        <f>VLOOKUP(A14,'[2]chen TL'!$D$2:$R$38,15,0)</f>
        <v>PGS.TS. Trần Đức Hiệp</v>
      </c>
      <c r="AA14" s="48" t="str">
        <f>VLOOKUP(A14,'[2]chen TL'!$D$2:$U$38,18,0)</f>
        <v>PGS.TS. Phan Duy Minh</v>
      </c>
      <c r="AB14" s="48" t="str">
        <f>VLOOKUP(A14,'[2]chen TL'!$D$2:$X$38,21,0)</f>
        <v>TS. Đàm Sơn Toại</v>
      </c>
      <c r="AC14" s="48" t="str">
        <f>VLOOKUP(A14,'[2]chen TL'!$D$2:$AA$38,21,0)</f>
        <v>TS. Đàm Sơn Toại</v>
      </c>
      <c r="AD14" s="48" t="str">
        <f>VLOOKUP(A14,'[2]chen TL'!$D$2:$AD$38,24,0)</f>
        <v>TS. Nguyễn Thùy Anh</v>
      </c>
      <c r="AE14" s="21" t="str">
        <f>VLOOKUP(A14,'[2]chen TL'!$D$2:$AT$38,43,0)</f>
        <v>ngày 20 tháng 4 năm 2021</v>
      </c>
      <c r="AF14" s="53" t="s">
        <v>252</v>
      </c>
      <c r="AG14" s="53" t="s">
        <v>253</v>
      </c>
      <c r="AH14" s="38">
        <v>7350</v>
      </c>
      <c r="AJ14" s="2" t="e">
        <f>VLOOKUP(#REF!,[1]QLKT!$AA$10:$AC$111,3,0)</f>
        <v>#REF!</v>
      </c>
      <c r="AK14" s="2" t="e">
        <f>VLOOKUP(A14,[3]Sheet1!$A$1:$E$81,5,0)</f>
        <v>#N/A</v>
      </c>
      <c r="AN14" s="17" t="s">
        <v>252</v>
      </c>
    </row>
    <row r="15" spans="1:40" ht="49.5" hidden="1">
      <c r="A15" s="1" t="str">
        <f t="shared" si="0"/>
        <v>Lê Thị Thanh Giang 10/09/1984</v>
      </c>
      <c r="B15" s="16">
        <v>9</v>
      </c>
      <c r="C15" s="20">
        <v>18057519</v>
      </c>
      <c r="D15" s="28" t="s">
        <v>111</v>
      </c>
      <c r="E15" s="29" t="s">
        <v>112</v>
      </c>
      <c r="F15" s="18"/>
      <c r="G15" s="30" t="s">
        <v>113</v>
      </c>
      <c r="H15" s="20" t="s">
        <v>207</v>
      </c>
      <c r="I15" s="20" t="s">
        <v>37</v>
      </c>
      <c r="J15" s="16" t="s">
        <v>38</v>
      </c>
      <c r="K15" s="20" t="s">
        <v>39</v>
      </c>
      <c r="L15" s="16"/>
      <c r="M15" s="21" t="s">
        <v>100</v>
      </c>
      <c r="N15" s="21"/>
      <c r="O15" s="16" t="s">
        <v>299</v>
      </c>
      <c r="P15" s="16" t="s">
        <v>300</v>
      </c>
      <c r="Q15" s="16" t="s">
        <v>301</v>
      </c>
      <c r="R15" s="16" t="s">
        <v>302</v>
      </c>
      <c r="S15" s="21">
        <v>3.21</v>
      </c>
      <c r="T15" s="22"/>
      <c r="U15" s="23">
        <v>8.8000000000000007</v>
      </c>
      <c r="V15" s="24"/>
      <c r="W15" s="21" t="s">
        <v>33</v>
      </c>
      <c r="X15" s="20" t="s">
        <v>262</v>
      </c>
      <c r="Y15" s="22" t="str">
        <f>VLOOKUP(A15,'[2]chen TL'!$D$2:$BD$38,53,0)</f>
        <v>1109 /QĐ-ĐHKT ngày 9 tháng 4 năm 2021</v>
      </c>
      <c r="Z15" s="48" t="str">
        <f>VLOOKUP(A15,'[2]chen TL'!$D$2:$R$38,15,0)</f>
        <v>PGS.TS. Trần Đức Hiệp</v>
      </c>
      <c r="AA15" s="48" t="str">
        <f>VLOOKUP(A15,'[2]chen TL'!$D$2:$U$38,18,0)</f>
        <v>PGS.TS. Nguyễn Thị Thu Hoài</v>
      </c>
      <c r="AB15" s="48" t="str">
        <f>VLOOKUP(A15,'[2]chen TL'!$D$2:$X$38,21,0)</f>
        <v>PGS.TS. Phan Duy Minh</v>
      </c>
      <c r="AC15" s="48" t="str">
        <f>VLOOKUP(A15,'[2]chen TL'!$D$2:$AA$38,21,0)</f>
        <v>PGS.TS. Phan Duy Minh</v>
      </c>
      <c r="AD15" s="48" t="str">
        <f>VLOOKUP(A15,'[2]chen TL'!$D$2:$AD$38,24,0)</f>
        <v>TS. Nguyễn Thùy Anh</v>
      </c>
      <c r="AE15" s="21" t="str">
        <f>VLOOKUP(A15,'[2]chen TL'!$D$2:$AT$38,43,0)</f>
        <v>ngày 20 tháng 4 năm 2021</v>
      </c>
      <c r="AF15" s="19" t="s">
        <v>114</v>
      </c>
      <c r="AG15" s="52" t="s">
        <v>115</v>
      </c>
      <c r="AH15" s="38" t="s">
        <v>64</v>
      </c>
      <c r="AJ15" s="2" t="e">
        <f>VLOOKUP(A16,[1]QLKT!$AA$10:$AC$111,3,0)</f>
        <v>#N/A</v>
      </c>
      <c r="AK15" s="2" t="e">
        <f>VLOOKUP(A15,[3]Sheet1!$A$1:$E$81,5,0)</f>
        <v>#N/A</v>
      </c>
    </row>
    <row r="16" spans="1:40" ht="49.5" hidden="1">
      <c r="A16" s="1" t="str">
        <f t="shared" si="0"/>
        <v>Nguyễn Thị Thu Hằng 21/07/1986</v>
      </c>
      <c r="B16" s="16">
        <v>10</v>
      </c>
      <c r="C16" s="20">
        <v>18057525</v>
      </c>
      <c r="D16" s="28" t="s">
        <v>101</v>
      </c>
      <c r="E16" s="29" t="s">
        <v>102</v>
      </c>
      <c r="F16" s="18"/>
      <c r="G16" s="30" t="s">
        <v>103</v>
      </c>
      <c r="H16" s="20" t="s">
        <v>290</v>
      </c>
      <c r="I16" s="20" t="s">
        <v>37</v>
      </c>
      <c r="J16" s="16" t="s">
        <v>38</v>
      </c>
      <c r="K16" s="20" t="s">
        <v>39</v>
      </c>
      <c r="L16" s="16"/>
      <c r="M16" s="21" t="s">
        <v>100</v>
      </c>
      <c r="N16" s="21"/>
      <c r="O16" s="16" t="s">
        <v>291</v>
      </c>
      <c r="P16" s="16" t="s">
        <v>292</v>
      </c>
      <c r="Q16" s="16" t="s">
        <v>81</v>
      </c>
      <c r="R16" s="16" t="s">
        <v>293</v>
      </c>
      <c r="S16" s="21">
        <v>3.15</v>
      </c>
      <c r="T16" s="22"/>
      <c r="U16" s="23">
        <v>8</v>
      </c>
      <c r="V16" s="24"/>
      <c r="W16" s="21" t="s">
        <v>33</v>
      </c>
      <c r="X16" s="20" t="s">
        <v>262</v>
      </c>
      <c r="Y16" s="22" t="str">
        <f>VLOOKUP(A16,'[2]chen TL'!$D$2:$BD$38,53,0)</f>
        <v>1103 /QĐ-ĐHKT ngày 9 tháng 4 năm 2021</v>
      </c>
      <c r="Z16" s="48" t="str">
        <f>VLOOKUP(A16,'[2]chen TL'!$D$2:$R$38,15,0)</f>
        <v>PGS.TS. Nguyễn Trúc Lê</v>
      </c>
      <c r="AA16" s="48" t="str">
        <f>VLOOKUP(A16,'[2]chen TL'!$D$2:$U$38,18,0)</f>
        <v>TS. Lê Đình Thăng</v>
      </c>
      <c r="AB16" s="48" t="str">
        <f>VLOOKUP(A16,'[2]chen TL'!$D$2:$X$38,21,0)</f>
        <v>PGS.TS. Bùi Văn Huyền</v>
      </c>
      <c r="AC16" s="48" t="str">
        <f>VLOOKUP(A16,'[2]chen TL'!$D$2:$AA$38,21,0)</f>
        <v>PGS.TS. Bùi Văn Huyền</v>
      </c>
      <c r="AD16" s="48" t="str">
        <f>VLOOKUP(A16,'[2]chen TL'!$D$2:$AD$38,24,0)</f>
        <v>TS. Lê Thị Hồng Điệp</v>
      </c>
      <c r="AE16" s="21" t="str">
        <f>VLOOKUP(A16,'[2]chen TL'!$D$2:$AT$38,43,0)</f>
        <v>ngày 5 tháng 5 năm 2021</v>
      </c>
      <c r="AF16" s="19" t="s">
        <v>104</v>
      </c>
      <c r="AG16" s="52" t="s">
        <v>105</v>
      </c>
      <c r="AH16" s="38" t="s">
        <v>64</v>
      </c>
      <c r="AJ16" s="2" t="e">
        <f>VLOOKUP(#REF!,[1]QLKT!$AA$10:$AC$111,3,0)</f>
        <v>#REF!</v>
      </c>
      <c r="AK16" s="2" t="e">
        <f>VLOOKUP(A16,[3]Sheet1!$A$1:$E$81,5,0)</f>
        <v>#N/A</v>
      </c>
    </row>
    <row r="17" spans="1:40" ht="49.5" hidden="1">
      <c r="A17" s="1" t="str">
        <f t="shared" si="0"/>
        <v>Nguyễn Văn Hưng 22/01/1980</v>
      </c>
      <c r="B17" s="16">
        <v>11</v>
      </c>
      <c r="C17" s="20">
        <v>18057534</v>
      </c>
      <c r="D17" s="28" t="s">
        <v>188</v>
      </c>
      <c r="E17" s="29" t="s">
        <v>96</v>
      </c>
      <c r="F17" s="18"/>
      <c r="G17" s="30" t="s">
        <v>189</v>
      </c>
      <c r="H17" s="20" t="s">
        <v>119</v>
      </c>
      <c r="I17" s="20" t="s">
        <v>35</v>
      </c>
      <c r="J17" s="16" t="s">
        <v>38</v>
      </c>
      <c r="K17" s="20" t="s">
        <v>39</v>
      </c>
      <c r="L17" s="16"/>
      <c r="M17" s="21"/>
      <c r="N17" s="21"/>
      <c r="O17" s="16" t="s">
        <v>319</v>
      </c>
      <c r="P17" s="16" t="s">
        <v>320</v>
      </c>
      <c r="Q17" s="16" t="s">
        <v>321</v>
      </c>
      <c r="R17" s="16" t="s">
        <v>322</v>
      </c>
      <c r="S17" s="21">
        <v>3.27</v>
      </c>
      <c r="T17" s="22"/>
      <c r="U17" s="23">
        <v>6.5</v>
      </c>
      <c r="V17" s="24"/>
      <c r="W17" s="21" t="s">
        <v>33</v>
      </c>
      <c r="X17" s="20" t="s">
        <v>262</v>
      </c>
      <c r="Y17" s="22" t="str">
        <f>VLOOKUP(A17,'[2]chen TL'!$D$2:$BD$38,53,0)</f>
        <v>1101 /QĐ-ĐHKT ngày 9 tháng 4 năm 2021</v>
      </c>
      <c r="Z17" s="48" t="str">
        <f>VLOOKUP(A17,'[2]chen TL'!$D$2:$R$38,15,0)</f>
        <v>PGS.TS. Nguyễn Trúc Lê</v>
      </c>
      <c r="AA17" s="48" t="str">
        <f>VLOOKUP(A17,'[2]chen TL'!$D$2:$U$38,18,0)</f>
        <v>PGS.TS. Bùi Văn Huyền</v>
      </c>
      <c r="AB17" s="48" t="str">
        <f>VLOOKUP(A17,'[2]chen TL'!$D$2:$X$38,21,0)</f>
        <v>TS. Lê Đình Thăng</v>
      </c>
      <c r="AC17" s="48" t="str">
        <f>VLOOKUP(A17,'[2]chen TL'!$D$2:$AA$38,21,0)</f>
        <v>TS. Lê Đình Thăng</v>
      </c>
      <c r="AD17" s="48" t="str">
        <f>VLOOKUP(A17,'[2]chen TL'!$D$2:$AD$38,24,0)</f>
        <v>TS. Lê Thị Hồng Điệp</v>
      </c>
      <c r="AE17" s="21" t="str">
        <f>VLOOKUP(A17,'[2]chen TL'!$D$2:$AT$38,43,0)</f>
        <v>ngày 5 tháng 5 năm 2021</v>
      </c>
      <c r="AF17" s="19" t="s">
        <v>190</v>
      </c>
      <c r="AG17" s="52" t="s">
        <v>384</v>
      </c>
      <c r="AH17" s="38">
        <v>7350</v>
      </c>
      <c r="AJ17" s="2" t="e">
        <f>VLOOKUP(A18,[1]QLKT!$AA$10:$AC$111,3,0)</f>
        <v>#N/A</v>
      </c>
      <c r="AK17" s="2" t="e">
        <f>VLOOKUP(A17,[3]Sheet1!$A$1:$E$81,5,0)</f>
        <v>#N/A</v>
      </c>
    </row>
    <row r="18" spans="1:40" ht="49.5" hidden="1">
      <c r="A18" s="1" t="str">
        <f t="shared" si="0"/>
        <v>Phạm Mạnh Hưng 27/05/1990</v>
      </c>
      <c r="B18" s="16">
        <v>12</v>
      </c>
      <c r="C18" s="20">
        <v>18057536</v>
      </c>
      <c r="D18" s="28" t="s">
        <v>95</v>
      </c>
      <c r="E18" s="29" t="s">
        <v>96</v>
      </c>
      <c r="F18" s="18"/>
      <c r="G18" s="30" t="s">
        <v>97</v>
      </c>
      <c r="H18" s="20" t="s">
        <v>207</v>
      </c>
      <c r="I18" s="20" t="s">
        <v>35</v>
      </c>
      <c r="J18" s="16" t="s">
        <v>38</v>
      </c>
      <c r="K18" s="20" t="s">
        <v>39</v>
      </c>
      <c r="L18" s="16"/>
      <c r="M18" s="21" t="s">
        <v>100</v>
      </c>
      <c r="N18" s="21"/>
      <c r="O18" s="16" t="s">
        <v>288</v>
      </c>
      <c r="P18" s="16" t="s">
        <v>176</v>
      </c>
      <c r="Q18" s="16" t="s">
        <v>81</v>
      </c>
      <c r="R18" s="16" t="s">
        <v>289</v>
      </c>
      <c r="S18" s="21">
        <v>3.03</v>
      </c>
      <c r="T18" s="22"/>
      <c r="U18" s="23">
        <v>8.8000000000000007</v>
      </c>
      <c r="V18" s="24"/>
      <c r="W18" s="21" t="s">
        <v>82</v>
      </c>
      <c r="X18" s="20" t="s">
        <v>262</v>
      </c>
      <c r="Y18" s="22" t="str">
        <f>VLOOKUP(A18,'[2]chen TL'!$D$2:$BD$38,53,0)</f>
        <v>1106 /QĐ-ĐHKT ngày 9 tháng 4 năm 2021</v>
      </c>
      <c r="Z18" s="48" t="str">
        <f>VLOOKUP(A18,'[2]chen TL'!$D$2:$R$38,15,0)</f>
        <v>PGS.TS. Trần Đức Hiệp</v>
      </c>
      <c r="AA18" s="48" t="str">
        <f>VLOOKUP(A18,'[2]chen TL'!$D$2:$U$38,18,0)</f>
        <v>PGS.TS. Nguyễn Thị Thu Hoài</v>
      </c>
      <c r="AB18" s="48" t="str">
        <f>VLOOKUP(A18,'[2]chen TL'!$D$2:$X$38,21,0)</f>
        <v>TS. Đàm Sơn Toại</v>
      </c>
      <c r="AC18" s="48" t="str">
        <f>VLOOKUP(A18,'[2]chen TL'!$D$2:$AA$38,21,0)</f>
        <v>TS. Đàm Sơn Toại</v>
      </c>
      <c r="AD18" s="48" t="str">
        <f>VLOOKUP(A18,'[2]chen TL'!$D$2:$AD$38,24,0)</f>
        <v>TS. Nguyễn Thùy Anh</v>
      </c>
      <c r="AE18" s="21" t="str">
        <f>VLOOKUP(A18,'[2]chen TL'!$D$2:$AT$38,43,0)</f>
        <v>ngày 20 tháng 4 năm 2021</v>
      </c>
      <c r="AF18" s="19" t="s">
        <v>98</v>
      </c>
      <c r="AG18" s="52" t="s">
        <v>99</v>
      </c>
      <c r="AH18" s="38" t="s">
        <v>64</v>
      </c>
      <c r="AJ18" s="2" t="e">
        <f>VLOOKUP(#REF!,[1]QLKT!$AA$10:$AC$111,3,0)</f>
        <v>#REF!</v>
      </c>
      <c r="AK18" s="2" t="e">
        <f>VLOOKUP(A18,[3]Sheet1!$A$1:$E$81,5,0)</f>
        <v>#N/A</v>
      </c>
    </row>
    <row r="19" spans="1:40" ht="49.5" hidden="1">
      <c r="A19" s="1" t="str">
        <f t="shared" si="0"/>
        <v>Phạm Thị Hương 20/03/1988</v>
      </c>
      <c r="B19" s="16">
        <v>13</v>
      </c>
      <c r="C19" s="20">
        <v>18057538</v>
      </c>
      <c r="D19" s="28" t="s">
        <v>209</v>
      </c>
      <c r="E19" s="29" t="s">
        <v>210</v>
      </c>
      <c r="F19" s="18"/>
      <c r="G19" s="30" t="s">
        <v>211</v>
      </c>
      <c r="H19" s="20" t="s">
        <v>208</v>
      </c>
      <c r="I19" s="20" t="s">
        <v>37</v>
      </c>
      <c r="J19" s="16" t="s">
        <v>38</v>
      </c>
      <c r="K19" s="20" t="s">
        <v>39</v>
      </c>
      <c r="L19" s="16"/>
      <c r="M19" s="21"/>
      <c r="N19" s="21"/>
      <c r="O19" s="16" t="s">
        <v>332</v>
      </c>
      <c r="P19" s="16" t="s">
        <v>333</v>
      </c>
      <c r="Q19" s="16" t="s">
        <v>81</v>
      </c>
      <c r="R19" s="16" t="s">
        <v>334</v>
      </c>
      <c r="S19" s="21">
        <v>2.96</v>
      </c>
      <c r="T19" s="22"/>
      <c r="U19" s="23">
        <v>7.5</v>
      </c>
      <c r="V19" s="24"/>
      <c r="W19" s="21" t="s">
        <v>33</v>
      </c>
      <c r="X19" s="20" t="s">
        <v>262</v>
      </c>
      <c r="Y19" s="22" t="str">
        <f>VLOOKUP(A19,'[2]chen TL'!$D$2:$BD$38,53,0)</f>
        <v>1104 /QĐ-ĐHKT ngày 9 tháng 4 năm 2021</v>
      </c>
      <c r="Z19" s="48" t="str">
        <f>VLOOKUP(A19,'[2]chen TL'!$D$2:$R$38,15,0)</f>
        <v>PGS.TS. Nguyễn Trúc Lê</v>
      </c>
      <c r="AA19" s="48" t="str">
        <f>VLOOKUP(A19,'[2]chen TL'!$D$2:$U$38,18,0)</f>
        <v>PGS.TS. Bùi Văn Huyền</v>
      </c>
      <c r="AB19" s="48" t="str">
        <f>VLOOKUP(A19,'[2]chen TL'!$D$2:$X$38,21,0)</f>
        <v>TS. Hoàng Khắc Lịch</v>
      </c>
      <c r="AC19" s="48" t="str">
        <f>VLOOKUP(A19,'[2]chen TL'!$D$2:$AA$38,21,0)</f>
        <v>TS. Hoàng Khắc Lịch</v>
      </c>
      <c r="AD19" s="48" t="str">
        <f>VLOOKUP(A19,'[2]chen TL'!$D$2:$AD$38,24,0)</f>
        <v>TS. Lê Thị Hồng Điệp</v>
      </c>
      <c r="AE19" s="21" t="str">
        <f>VLOOKUP(A19,'[2]chen TL'!$D$2:$AT$38,43,0)</f>
        <v>ngày 5 tháng 5 năm 2021</v>
      </c>
      <c r="AF19" s="19" t="s">
        <v>212</v>
      </c>
      <c r="AG19" s="52" t="s">
        <v>213</v>
      </c>
      <c r="AH19" s="38">
        <v>7350</v>
      </c>
      <c r="AJ19" s="2" t="e">
        <f>VLOOKUP(A20,[1]QLKT!$AA$10:$AC$111,3,0)</f>
        <v>#N/A</v>
      </c>
      <c r="AK19" s="2" t="e">
        <f>VLOOKUP(A19,[3]Sheet1!$A$1:$E$81,5,0)</f>
        <v>#N/A</v>
      </c>
    </row>
    <row r="20" spans="1:40" ht="49.5" hidden="1">
      <c r="A20" s="1" t="str">
        <f t="shared" si="0"/>
        <v>Nguyễn Đại Phong 07/06/1990</v>
      </c>
      <c r="B20" s="16">
        <v>14</v>
      </c>
      <c r="C20" s="20">
        <v>18057557</v>
      </c>
      <c r="D20" s="28" t="s">
        <v>254</v>
      </c>
      <c r="E20" s="29" t="s">
        <v>169</v>
      </c>
      <c r="F20" s="18"/>
      <c r="G20" s="30" t="s">
        <v>255</v>
      </c>
      <c r="H20" s="20" t="s">
        <v>349</v>
      </c>
      <c r="I20" s="20" t="s">
        <v>35</v>
      </c>
      <c r="J20" s="16" t="s">
        <v>38</v>
      </c>
      <c r="K20" s="20" t="s">
        <v>39</v>
      </c>
      <c r="L20" s="16"/>
      <c r="M20" s="21" t="s">
        <v>100</v>
      </c>
      <c r="N20" s="21"/>
      <c r="O20" s="16" t="s">
        <v>350</v>
      </c>
      <c r="P20" s="16" t="s">
        <v>42</v>
      </c>
      <c r="Q20" s="16" t="s">
        <v>81</v>
      </c>
      <c r="R20" s="16" t="s">
        <v>351</v>
      </c>
      <c r="S20" s="21">
        <v>2.85</v>
      </c>
      <c r="T20" s="22"/>
      <c r="U20" s="23">
        <v>7.5</v>
      </c>
      <c r="V20" s="24"/>
      <c r="W20" s="21" t="s">
        <v>36</v>
      </c>
      <c r="X20" s="20" t="s">
        <v>262</v>
      </c>
      <c r="Y20" s="22" t="str">
        <f>VLOOKUP(A20,'[2]chen TL'!$D$2:$BD$38,53,0)</f>
        <v>1111 /QĐ-ĐHKT ngày 9 tháng 4 năm 2021</v>
      </c>
      <c r="Z20" s="48" t="str">
        <f>VLOOKUP(A20,'[2]chen TL'!$D$2:$R$38,15,0)</f>
        <v>PGS.TS. Phạm Văn Dũng</v>
      </c>
      <c r="AA20" s="48" t="str">
        <f>VLOOKUP(A20,'[2]chen TL'!$D$2:$U$38,18,0)</f>
        <v>PGS.TS. Phạm Thị Hồng Điệp</v>
      </c>
      <c r="AB20" s="48" t="str">
        <f>VLOOKUP(A20,'[2]chen TL'!$D$2:$X$38,21,0)</f>
        <v>PGS.TS. Đặng Thị Phương Hoa</v>
      </c>
      <c r="AC20" s="48" t="str">
        <f>VLOOKUP(A20,'[2]chen TL'!$D$2:$AA$38,21,0)</f>
        <v>PGS.TS. Đặng Thị Phương Hoa</v>
      </c>
      <c r="AD20" s="48" t="str">
        <f>VLOOKUP(A20,'[2]chen TL'!$D$2:$AD$38,24,0)</f>
        <v>TS. Nguyễn Thị Hương Lan</v>
      </c>
      <c r="AE20" s="21" t="str">
        <f>VLOOKUP(A20,'[2]chen TL'!$D$2:$AT$38,43,0)</f>
        <v>ngày 23 tháng 4 năm 2021</v>
      </c>
      <c r="AF20" s="19" t="s">
        <v>256</v>
      </c>
      <c r="AG20" s="52" t="s">
        <v>257</v>
      </c>
      <c r="AH20" s="38">
        <v>7350</v>
      </c>
      <c r="AJ20" s="2" t="e">
        <f>VLOOKUP(A21,[1]QLKT!$AA$10:$AC$111,3,0)</f>
        <v>#N/A</v>
      </c>
      <c r="AK20" s="2" t="e">
        <f>VLOOKUP(A20,[3]Sheet1!$A$1:$E$81,5,0)</f>
        <v>#N/A</v>
      </c>
    </row>
    <row r="21" spans="1:40" ht="49.5" hidden="1">
      <c r="A21" s="1" t="str">
        <f t="shared" si="0"/>
        <v>Tống Việt Phong 18/09/1984</v>
      </c>
      <c r="B21" s="16">
        <v>15</v>
      </c>
      <c r="C21" s="20">
        <v>18057116</v>
      </c>
      <c r="D21" s="28" t="s">
        <v>168</v>
      </c>
      <c r="E21" s="29" t="s">
        <v>169</v>
      </c>
      <c r="F21" s="18"/>
      <c r="G21" s="30" t="s">
        <v>170</v>
      </c>
      <c r="H21" s="20" t="s">
        <v>207</v>
      </c>
      <c r="I21" s="20" t="s">
        <v>35</v>
      </c>
      <c r="J21" s="16" t="s">
        <v>38</v>
      </c>
      <c r="K21" s="20" t="s">
        <v>39</v>
      </c>
      <c r="L21" s="16"/>
      <c r="M21" s="21"/>
      <c r="N21" s="21"/>
      <c r="O21" s="16" t="s">
        <v>315</v>
      </c>
      <c r="P21" s="16" t="s">
        <v>46</v>
      </c>
      <c r="Q21" s="16" t="s">
        <v>177</v>
      </c>
      <c r="R21" s="16" t="s">
        <v>316</v>
      </c>
      <c r="S21" s="21">
        <v>3.01</v>
      </c>
      <c r="T21" s="22"/>
      <c r="U21" s="23">
        <v>8.8000000000000007</v>
      </c>
      <c r="V21" s="24"/>
      <c r="W21" s="21" t="s">
        <v>33</v>
      </c>
      <c r="X21" s="20" t="s">
        <v>298</v>
      </c>
      <c r="Y21" s="22" t="str">
        <f>VLOOKUP(A21,'[2]chen TL'!$D$2:$BD$38,53,0)</f>
        <v>1110 /QĐ-ĐHKT ngày 9 tháng 4 năm 2021</v>
      </c>
      <c r="Z21" s="48" t="str">
        <f>VLOOKUP(A21,'[2]chen TL'!$D$2:$R$38,15,0)</f>
        <v>PGS.TS. Phạm Văn Dũng</v>
      </c>
      <c r="AA21" s="48" t="str">
        <f>VLOOKUP(A21,'[2]chen TL'!$D$2:$U$38,18,0)</f>
        <v>TS. Lê Kim Sa</v>
      </c>
      <c r="AB21" s="48" t="str">
        <f>VLOOKUP(A21,'[2]chen TL'!$D$2:$X$38,21,0)</f>
        <v>PGS.TS. Đặng Thị Phương Hoa</v>
      </c>
      <c r="AC21" s="48" t="str">
        <f>VLOOKUP(A21,'[2]chen TL'!$D$2:$AA$38,21,0)</f>
        <v>PGS.TS. Đặng Thị Phương Hoa</v>
      </c>
      <c r="AD21" s="48" t="str">
        <f>VLOOKUP(A21,'[2]chen TL'!$D$2:$AD$38,24,0)</f>
        <v>TS. Nguyễn Thị Hương Lan</v>
      </c>
      <c r="AE21" s="21" t="str">
        <f>VLOOKUP(A21,'[2]chen TL'!$D$2:$AT$38,43,0)</f>
        <v>ngày 23 tháng 4 năm 2021</v>
      </c>
      <c r="AF21" s="19" t="s">
        <v>171</v>
      </c>
      <c r="AG21" s="52" t="s">
        <v>172</v>
      </c>
      <c r="AH21" s="38">
        <v>7350</v>
      </c>
      <c r="AJ21" s="2" t="e">
        <f>VLOOKUP(A22,[1]QLKT!$AA$10:$AC$111,3,0)</f>
        <v>#N/A</v>
      </c>
      <c r="AK21" s="2" t="e">
        <f>VLOOKUP(A21,[3]Sheet1!$A$1:$E$81,5,0)</f>
        <v>#N/A</v>
      </c>
    </row>
    <row r="22" spans="1:40" ht="49.5" hidden="1">
      <c r="A22" s="1" t="str">
        <f t="shared" si="0"/>
        <v>Phạm Hồng Sơn 25/08/1991</v>
      </c>
      <c r="B22" s="16">
        <v>16</v>
      </c>
      <c r="C22" s="17">
        <v>18057567</v>
      </c>
      <c r="D22" s="28" t="s">
        <v>144</v>
      </c>
      <c r="E22" s="29" t="s">
        <v>145</v>
      </c>
      <c r="F22" s="18"/>
      <c r="G22" s="30" t="s">
        <v>146</v>
      </c>
      <c r="H22" s="20" t="s">
        <v>207</v>
      </c>
      <c r="I22" s="20" t="s">
        <v>35</v>
      </c>
      <c r="J22" s="16" t="s">
        <v>38</v>
      </c>
      <c r="K22" s="20" t="s">
        <v>39</v>
      </c>
      <c r="L22" s="16"/>
      <c r="M22" s="21" t="s">
        <v>150</v>
      </c>
      <c r="N22" s="21"/>
      <c r="O22" s="16" t="s">
        <v>307</v>
      </c>
      <c r="P22" s="16" t="s">
        <v>308</v>
      </c>
      <c r="Q22" s="16" t="s">
        <v>81</v>
      </c>
      <c r="R22" s="16" t="s">
        <v>309</v>
      </c>
      <c r="S22" s="21">
        <v>2.95</v>
      </c>
      <c r="T22" s="22"/>
      <c r="U22" s="23">
        <v>8.8000000000000007</v>
      </c>
      <c r="V22" s="24"/>
      <c r="W22" s="21" t="s">
        <v>33</v>
      </c>
      <c r="X22" s="20" t="s">
        <v>173</v>
      </c>
      <c r="Y22" s="22" t="str">
        <f>VLOOKUP(A22,'[2]chen TL'!$D$2:$BD$38,53,0)</f>
        <v>1108 /QĐ-ĐHKT ngày 9 tháng 4 năm 2021</v>
      </c>
      <c r="Z22" s="48" t="str">
        <f>VLOOKUP(A22,'[2]chen TL'!$D$2:$R$38,15,0)</f>
        <v>PGS.TS. Trần Đức Hiệp</v>
      </c>
      <c r="AA22" s="48" t="str">
        <f>VLOOKUP(A22,'[2]chen TL'!$D$2:$U$38,18,0)</f>
        <v>PGS.TS. Phan Duy Minh</v>
      </c>
      <c r="AB22" s="48" t="str">
        <f>VLOOKUP(A22,'[2]chen TL'!$D$2:$X$38,21,0)</f>
        <v>PGS.TS. Nguyễn Thị Thu Hoài</v>
      </c>
      <c r="AC22" s="48" t="str">
        <f>VLOOKUP(A22,'[2]chen TL'!$D$2:$AA$38,21,0)</f>
        <v>PGS.TS. Nguyễn Thị Thu Hoài</v>
      </c>
      <c r="AD22" s="48" t="str">
        <f>VLOOKUP(A22,'[2]chen TL'!$D$2:$AD$38,24,0)</f>
        <v>TS. Nguyễn Thùy Anh</v>
      </c>
      <c r="AE22" s="21" t="str">
        <f>VLOOKUP(A22,'[2]chen TL'!$D$2:$AT$38,43,0)</f>
        <v>ngày 20 tháng 4 năm 2021</v>
      </c>
      <c r="AF22" s="19" t="s">
        <v>148</v>
      </c>
      <c r="AG22" s="52" t="s">
        <v>149</v>
      </c>
      <c r="AH22" s="38" t="s">
        <v>64</v>
      </c>
      <c r="AJ22" s="2" t="e">
        <f>VLOOKUP(A23,[1]QLKT!$AA$10:$AC$111,3,0)</f>
        <v>#N/A</v>
      </c>
      <c r="AK22" s="2" t="e">
        <f>VLOOKUP(A22,[3]Sheet1!$A$1:$E$81,5,0)</f>
        <v>#N/A</v>
      </c>
    </row>
    <row r="23" spans="1:40" ht="66" hidden="1">
      <c r="A23" s="1" t="str">
        <f t="shared" si="0"/>
        <v>Nguyễn Ngọc Hoàng 06/11/1988</v>
      </c>
      <c r="B23" s="16">
        <v>17</v>
      </c>
      <c r="C23" s="20">
        <v>18057610</v>
      </c>
      <c r="D23" s="28" t="s">
        <v>161</v>
      </c>
      <c r="E23" s="29" t="s">
        <v>162</v>
      </c>
      <c r="F23" s="18"/>
      <c r="G23" s="41" t="s">
        <v>163</v>
      </c>
      <c r="H23" s="20" t="s">
        <v>310</v>
      </c>
      <c r="I23" s="20" t="s">
        <v>35</v>
      </c>
      <c r="J23" s="16" t="s">
        <v>120</v>
      </c>
      <c r="K23" s="20" t="s">
        <v>39</v>
      </c>
      <c r="L23" s="16"/>
      <c r="M23" s="21"/>
      <c r="N23" s="21"/>
      <c r="O23" s="16" t="s">
        <v>311</v>
      </c>
      <c r="P23" s="16" t="s">
        <v>312</v>
      </c>
      <c r="Q23" s="16" t="s">
        <v>313</v>
      </c>
      <c r="R23" s="16" t="s">
        <v>314</v>
      </c>
      <c r="S23" s="21">
        <v>2.68</v>
      </c>
      <c r="T23" s="22"/>
      <c r="U23" s="23">
        <v>8.6</v>
      </c>
      <c r="V23" s="24"/>
      <c r="W23" s="21" t="s">
        <v>33</v>
      </c>
      <c r="X23" s="20" t="s">
        <v>262</v>
      </c>
      <c r="Y23" s="22" t="str">
        <f>VLOOKUP(A23,'[2]chen TL'!$D$2:$BD$38,53,0)</f>
        <v>1005 /QĐ-ĐHKT ngày 1 tháng 4 năm 2021</v>
      </c>
      <c r="Z23" s="48" t="str">
        <f>VLOOKUP(A23,'[2]chen TL'!$D$2:$R$38,15,0)</f>
        <v>PGS.TS. Hoàng Văn Hải</v>
      </c>
      <c r="AA23" s="48" t="str">
        <f>VLOOKUP(A23,'[2]chen TL'!$D$2:$U$38,18,0)</f>
        <v>PGS.TS. Mai Thanh Lan</v>
      </c>
      <c r="AB23" s="48" t="str">
        <f>VLOOKUP(A23,'[2]chen TL'!$D$2:$X$38,21,0)</f>
        <v>TS. Trương Minh Đức</v>
      </c>
      <c r="AC23" s="48" t="str">
        <f>VLOOKUP(A23,'[2]chen TL'!$D$2:$AA$38,21,0)</f>
        <v>TS. Trương Minh Đức</v>
      </c>
      <c r="AD23" s="48" t="str">
        <f>VLOOKUP(A23,'[2]chen TL'!$D$2:$AD$38,24,0)</f>
        <v>TS. Lưu Thị Minh Ngọc</v>
      </c>
      <c r="AE23" s="21" t="str">
        <f>VLOOKUP(A23,'[2]chen TL'!$D$2:$AT$38,43,0)</f>
        <v>ngày 13 tháng 4 năm 2021</v>
      </c>
      <c r="AF23" s="19" t="s">
        <v>164</v>
      </c>
      <c r="AG23" s="52" t="s">
        <v>165</v>
      </c>
      <c r="AH23" s="38">
        <v>7350</v>
      </c>
      <c r="AJ23" s="2" t="e">
        <f>VLOOKUP(A24,[1]QLKT!$AA$10:$AC$111,3,0)</f>
        <v>#N/A</v>
      </c>
      <c r="AK23" s="2" t="e">
        <f>VLOOKUP(A23,[3]Sheet1!$A$1:$E$81,5,0)</f>
        <v>#N/A</v>
      </c>
    </row>
    <row r="24" spans="1:40" s="76" customFormat="1" ht="49.5">
      <c r="A24" s="62" t="str">
        <f t="shared" si="0"/>
        <v>Nguyễn Thị Mến 02/05/1994</v>
      </c>
      <c r="B24" s="63">
        <v>18</v>
      </c>
      <c r="C24" s="64">
        <v>18057064</v>
      </c>
      <c r="D24" s="65" t="s">
        <v>128</v>
      </c>
      <c r="E24" s="66" t="s">
        <v>223</v>
      </c>
      <c r="F24" s="18"/>
      <c r="G24" s="67" t="s">
        <v>224</v>
      </c>
      <c r="H24" s="64" t="s">
        <v>131</v>
      </c>
      <c r="I24" s="64" t="s">
        <v>37</v>
      </c>
      <c r="J24" s="63" t="s">
        <v>120</v>
      </c>
      <c r="K24" s="64" t="s">
        <v>39</v>
      </c>
      <c r="L24" s="16"/>
      <c r="M24" s="21"/>
      <c r="N24" s="21"/>
      <c r="O24" s="63" t="s">
        <v>343</v>
      </c>
      <c r="P24" s="63" t="s">
        <v>344</v>
      </c>
      <c r="Q24" s="63" t="s">
        <v>140</v>
      </c>
      <c r="R24" s="63" t="s">
        <v>345</v>
      </c>
      <c r="S24" s="68">
        <v>3.04</v>
      </c>
      <c r="T24" s="22"/>
      <c r="U24" s="69">
        <v>8.6</v>
      </c>
      <c r="V24" s="70"/>
      <c r="W24" s="68" t="s">
        <v>33</v>
      </c>
      <c r="X24" s="64" t="s">
        <v>298</v>
      </c>
      <c r="Y24" s="71" t="str">
        <f>VLOOKUP(A24,'[2]chen TL'!$D$2:$BD$38,53,0)</f>
        <v>1004 /QĐ-ĐHKT ngày 1 tháng 4 năm 2021</v>
      </c>
      <c r="Z24" s="72" t="str">
        <f>VLOOKUP(A24,'[2]chen TL'!$D$2:$R$38,15,0)</f>
        <v>PGS.TS. Hoàng Văn Hải</v>
      </c>
      <c r="AA24" s="72" t="str">
        <f>VLOOKUP(A24,'[2]chen TL'!$D$2:$U$38,18,0)</f>
        <v>TS. Trương Minh Đức</v>
      </c>
      <c r="AB24" s="72" t="str">
        <f>VLOOKUP(A24,'[2]chen TL'!$D$2:$X$38,21,0)</f>
        <v>TS. Vũ Thị Minh Luận</v>
      </c>
      <c r="AC24" s="72" t="str">
        <f>VLOOKUP(A24,'[2]chen TL'!$D$2:$AA$38,21,0)</f>
        <v>TS. Vũ Thị Minh Luận</v>
      </c>
      <c r="AD24" s="72" t="str">
        <f>VLOOKUP(A24,'[2]chen TL'!$D$2:$AD$38,24,0)</f>
        <v>TS. Lưu Thị Minh Ngọc</v>
      </c>
      <c r="AE24" s="68" t="str">
        <f>VLOOKUP(A24,'[2]chen TL'!$D$2:$AT$38,43,0)</f>
        <v>ngày 13 tháng 4 năm 2021</v>
      </c>
      <c r="AF24" s="73" t="s">
        <v>225</v>
      </c>
      <c r="AG24" s="74" t="s">
        <v>226</v>
      </c>
      <c r="AH24" s="75">
        <v>7350</v>
      </c>
      <c r="AI24" s="76">
        <v>1</v>
      </c>
      <c r="AJ24" s="2" t="e">
        <f>VLOOKUP(A25,[1]QLKT!$AA$10:$AC$111,3,0)</f>
        <v>#N/A</v>
      </c>
      <c r="AK24" s="2" t="e">
        <f>VLOOKUP(A24,[3]Sheet1!$A$1:$E$81,5,0)</f>
        <v>#N/A</v>
      </c>
      <c r="AL24" s="3"/>
      <c r="AM24" s="3"/>
    </row>
    <row r="25" spans="1:40" s="76" customFormat="1" ht="49.5">
      <c r="A25" s="62" t="str">
        <f t="shared" si="0"/>
        <v>Nguyễn Đăng Quân 05/06/1994</v>
      </c>
      <c r="B25" s="63">
        <v>19</v>
      </c>
      <c r="C25" s="64">
        <v>18057068</v>
      </c>
      <c r="D25" s="65" t="s">
        <v>219</v>
      </c>
      <c r="E25" s="66" t="s">
        <v>220</v>
      </c>
      <c r="F25" s="18"/>
      <c r="G25" s="67" t="s">
        <v>377</v>
      </c>
      <c r="H25" s="64" t="s">
        <v>119</v>
      </c>
      <c r="I25" s="64" t="s">
        <v>35</v>
      </c>
      <c r="J25" s="63" t="s">
        <v>120</v>
      </c>
      <c r="K25" s="64" t="s">
        <v>39</v>
      </c>
      <c r="L25" s="16"/>
      <c r="M25" s="21"/>
      <c r="N25" s="21"/>
      <c r="O25" s="63" t="s">
        <v>340</v>
      </c>
      <c r="P25" s="63" t="s">
        <v>341</v>
      </c>
      <c r="Q25" s="63" t="s">
        <v>140</v>
      </c>
      <c r="R25" s="63" t="s">
        <v>342</v>
      </c>
      <c r="S25" s="68">
        <v>2.89</v>
      </c>
      <c r="T25" s="22"/>
      <c r="U25" s="69">
        <v>8.5</v>
      </c>
      <c r="V25" s="70"/>
      <c r="W25" s="68" t="s">
        <v>33</v>
      </c>
      <c r="X25" s="64" t="s">
        <v>298</v>
      </c>
      <c r="Y25" s="71" t="str">
        <f>VLOOKUP(A25,'[2]chen TL'!$D$2:$BD$38,53,0)</f>
        <v>1007 /QĐ-ĐHKT ngày 1 tháng 4 năm 2021</v>
      </c>
      <c r="Z25" s="72" t="str">
        <f>VLOOKUP(A25,'[2]chen TL'!$D$2:$R$38,15,0)</f>
        <v>PGS.TS. Nguyễn Mạnh Tuân</v>
      </c>
      <c r="AA25" s="72" t="str">
        <f>VLOOKUP(A25,'[2]chen TL'!$D$2:$U$38,18,0)</f>
        <v>TS. Đặng Thị Hương</v>
      </c>
      <c r="AB25" s="72" t="str">
        <f>VLOOKUP(A25,'[2]chen TL'!$D$2:$X$38,21,0)</f>
        <v>PGS.TS. Lê Thái Phong</v>
      </c>
      <c r="AC25" s="72" t="str">
        <f>VLOOKUP(A25,'[2]chen TL'!$D$2:$AA$38,21,0)</f>
        <v>PGS.TS. Lê Thái Phong</v>
      </c>
      <c r="AD25" s="72" t="str">
        <f>VLOOKUP(A25,'[2]chen TL'!$D$2:$AD$38,24,0)</f>
        <v>TS. Vũ Thị Minh Hiền</v>
      </c>
      <c r="AE25" s="68" t="str">
        <f>VLOOKUP(A25,'[2]chen TL'!$D$2:$AT$38,43,0)</f>
        <v>ngày 13 tháng 4 năm 2021</v>
      </c>
      <c r="AF25" s="73" t="s">
        <v>221</v>
      </c>
      <c r="AG25" s="74" t="s">
        <v>222</v>
      </c>
      <c r="AH25" s="75">
        <v>7350</v>
      </c>
      <c r="AJ25" s="2" t="e">
        <f>VLOOKUP(A26,[1]QLKT!$AA$10:$AC$111,3,0)</f>
        <v>#N/A</v>
      </c>
      <c r="AK25" s="2" t="e">
        <f>VLOOKUP(A25,[3]Sheet1!$A$1:$E$81,5,0)</f>
        <v>#N/A</v>
      </c>
      <c r="AL25" s="3"/>
      <c r="AM25" s="3"/>
      <c r="AN25" s="77" t="s">
        <v>376</v>
      </c>
    </row>
    <row r="26" spans="1:40" s="76" customFormat="1" ht="49.5">
      <c r="A26" s="62" t="str">
        <f t="shared" si="0"/>
        <v>Nguyễn Đức Tùng 13/08/1990</v>
      </c>
      <c r="B26" s="63">
        <v>20</v>
      </c>
      <c r="C26" s="64">
        <v>18057631</v>
      </c>
      <c r="D26" s="65" t="s">
        <v>192</v>
      </c>
      <c r="E26" s="66" t="s">
        <v>193</v>
      </c>
      <c r="F26" s="18"/>
      <c r="G26" s="67" t="s">
        <v>194</v>
      </c>
      <c r="H26" s="64" t="s">
        <v>207</v>
      </c>
      <c r="I26" s="64" t="s">
        <v>35</v>
      </c>
      <c r="J26" s="63" t="s">
        <v>120</v>
      </c>
      <c r="K26" s="64" t="s">
        <v>39</v>
      </c>
      <c r="L26" s="16"/>
      <c r="M26" s="21" t="s">
        <v>197</v>
      </c>
      <c r="N26" s="21"/>
      <c r="O26" s="63" t="s">
        <v>323</v>
      </c>
      <c r="P26" s="63" t="s">
        <v>324</v>
      </c>
      <c r="Q26" s="63" t="s">
        <v>81</v>
      </c>
      <c r="R26" s="63" t="s">
        <v>325</v>
      </c>
      <c r="S26" s="68">
        <v>3.24</v>
      </c>
      <c r="T26" s="22"/>
      <c r="U26" s="69">
        <v>8.5</v>
      </c>
      <c r="V26" s="70"/>
      <c r="W26" s="68" t="s">
        <v>33</v>
      </c>
      <c r="X26" s="64" t="s">
        <v>262</v>
      </c>
      <c r="Y26" s="71" t="str">
        <f>VLOOKUP(A26,'[2]chen TL'!$D$2:$BD$38,53,0)</f>
        <v>1006 /QĐ-ĐHKT ngày 1 tháng 4 năm 2021</v>
      </c>
      <c r="Z26" s="72" t="str">
        <f>VLOOKUP(A26,'[2]chen TL'!$D$2:$R$38,15,0)</f>
        <v>PGS.TS. Nguyễn Mạnh Tuân</v>
      </c>
      <c r="AA26" s="72" t="str">
        <f>VLOOKUP(A26,'[2]chen TL'!$D$2:$U$38,18,0)</f>
        <v>PGS.TS. Lê Thái Phong</v>
      </c>
      <c r="AB26" s="72" t="str">
        <f>VLOOKUP(A26,'[2]chen TL'!$D$2:$X$38,21,0)</f>
        <v>TS. Lương Thu Hà</v>
      </c>
      <c r="AC26" s="72" t="str">
        <f>VLOOKUP(A26,'[2]chen TL'!$D$2:$AA$38,21,0)</f>
        <v>TS. Lương Thu Hà</v>
      </c>
      <c r="AD26" s="72" t="str">
        <f>VLOOKUP(A26,'[2]chen TL'!$D$2:$AD$38,24,0)</f>
        <v>TS. Vũ Thị Minh Hiền</v>
      </c>
      <c r="AE26" s="68" t="str">
        <f>VLOOKUP(A26,'[2]chen TL'!$D$2:$AT$38,43,0)</f>
        <v>ngày 13 tháng 4 năm 2021</v>
      </c>
      <c r="AF26" s="73" t="s">
        <v>195</v>
      </c>
      <c r="AG26" s="74" t="s">
        <v>196</v>
      </c>
      <c r="AH26" s="75" t="s">
        <v>64</v>
      </c>
      <c r="AJ26" s="2" t="e">
        <f>VLOOKUP(A27,[1]QLKT!$AA$10:$AC$111,3,0)</f>
        <v>#N/A</v>
      </c>
      <c r="AK26" s="2" t="e">
        <f>VLOOKUP(A26,[3]Sheet1!$A$1:$E$81,5,0)</f>
        <v>#N/A</v>
      </c>
      <c r="AL26" s="3"/>
      <c r="AM26" s="3"/>
    </row>
    <row r="27" spans="1:40" ht="82.5" hidden="1">
      <c r="A27" s="1" t="str">
        <f t="shared" si="0"/>
        <v>Nguyễn Văn Cường 24/06/1989</v>
      </c>
      <c r="B27" s="16">
        <v>21</v>
      </c>
      <c r="C27" s="20">
        <v>17058234</v>
      </c>
      <c r="D27" s="28" t="s">
        <v>188</v>
      </c>
      <c r="E27" s="29" t="s">
        <v>73</v>
      </c>
      <c r="F27" s="18"/>
      <c r="G27" s="19" t="s">
        <v>244</v>
      </c>
      <c r="H27" s="20" t="s">
        <v>119</v>
      </c>
      <c r="I27" s="20" t="s">
        <v>35</v>
      </c>
      <c r="J27" s="16" t="s">
        <v>120</v>
      </c>
      <c r="K27" s="20" t="s">
        <v>121</v>
      </c>
      <c r="L27" s="16"/>
      <c r="M27" s="21"/>
      <c r="N27" s="21"/>
      <c r="O27" s="16" t="s">
        <v>245</v>
      </c>
      <c r="P27" s="16" t="s">
        <v>246</v>
      </c>
      <c r="Q27" s="16" t="s">
        <v>124</v>
      </c>
      <c r="R27" s="16" t="s">
        <v>247</v>
      </c>
      <c r="S27" s="21">
        <v>2.96</v>
      </c>
      <c r="T27" s="22"/>
      <c r="U27" s="23">
        <v>8.5</v>
      </c>
      <c r="V27" s="24"/>
      <c r="W27" s="21" t="s">
        <v>33</v>
      </c>
      <c r="X27" s="20" t="s">
        <v>241</v>
      </c>
      <c r="Y27" s="22" t="str">
        <f>VLOOKUP(A27,'[2]chen TL'!$D$2:$BD$38,53,0)</f>
        <v>1003 /QĐ-ĐHKT ngày 1 tháng 4 năm 2021</v>
      </c>
      <c r="Z27" s="48" t="str">
        <f>VLOOKUP(A27,'[2]chen TL'!$D$2:$R$38,15,0)</f>
        <v>PGS.TS. Hoàng Văn Hải</v>
      </c>
      <c r="AA27" s="48" t="str">
        <f>VLOOKUP(A27,'[2]chen TL'!$D$2:$U$38,18,0)</f>
        <v>TS. Vũ Thị Minh Luận</v>
      </c>
      <c r="AB27" s="48" t="str">
        <f>VLOOKUP(A27,'[2]chen TL'!$D$2:$X$38,21,0)</f>
        <v>PGS.TS. Mai Thanh Lan</v>
      </c>
      <c r="AC27" s="48" t="str">
        <f>VLOOKUP(A27,'[2]chen TL'!$D$2:$AA$38,21,0)</f>
        <v>PGS.TS. Mai Thanh Lan</v>
      </c>
      <c r="AD27" s="48" t="str">
        <f>VLOOKUP(A27,'[2]chen TL'!$D$2:$AD$38,24,0)</f>
        <v>TS. Lưu Thị Minh Ngọc</v>
      </c>
      <c r="AE27" s="21" t="str">
        <f>VLOOKUP(A27,'[2]chen TL'!$D$2:$AT$38,43,0)</f>
        <v>ngày 13 tháng 4 năm 2021</v>
      </c>
      <c r="AF27" s="19" t="s">
        <v>248</v>
      </c>
      <c r="AG27" s="52" t="s">
        <v>249</v>
      </c>
      <c r="AH27" s="38">
        <v>21375</v>
      </c>
      <c r="AJ27" s="2" t="e">
        <f>VLOOKUP(A28,[1]QLKT!$AA$10:$AC$111,3,0)</f>
        <v>#N/A</v>
      </c>
      <c r="AK27" s="2" t="e">
        <f>VLOOKUP(A27,[3]Sheet1!$A$1:$E$81,5,0)</f>
        <v>#N/A</v>
      </c>
    </row>
    <row r="28" spans="1:40" s="76" customFormat="1" ht="66">
      <c r="A28" s="62" t="str">
        <f t="shared" si="0"/>
        <v>Đặng Thị Mai 27/03/1990</v>
      </c>
      <c r="B28" s="63">
        <v>22</v>
      </c>
      <c r="C28" s="64">
        <v>17058259</v>
      </c>
      <c r="D28" s="65" t="s">
        <v>117</v>
      </c>
      <c r="E28" s="66" t="s">
        <v>116</v>
      </c>
      <c r="F28" s="18"/>
      <c r="G28" s="67" t="s">
        <v>118</v>
      </c>
      <c r="H28" s="64" t="s">
        <v>119</v>
      </c>
      <c r="I28" s="64" t="s">
        <v>37</v>
      </c>
      <c r="J28" s="63" t="s">
        <v>120</v>
      </c>
      <c r="K28" s="64" t="s">
        <v>121</v>
      </c>
      <c r="L28" s="16"/>
      <c r="M28" s="21"/>
      <c r="N28" s="21"/>
      <c r="O28" s="63" t="s">
        <v>122</v>
      </c>
      <c r="P28" s="63" t="s">
        <v>123</v>
      </c>
      <c r="Q28" s="63" t="s">
        <v>124</v>
      </c>
      <c r="R28" s="63" t="s">
        <v>125</v>
      </c>
      <c r="S28" s="68">
        <v>3.06</v>
      </c>
      <c r="T28" s="22"/>
      <c r="U28" s="69">
        <v>8.9</v>
      </c>
      <c r="V28" s="70"/>
      <c r="W28" s="68" t="s">
        <v>82</v>
      </c>
      <c r="X28" s="64" t="s">
        <v>135</v>
      </c>
      <c r="Y28" s="71" t="str">
        <f>VLOOKUP(A28,'[2]chen TL'!$D$2:$BD$38,53,0)</f>
        <v>1008 /QĐ-ĐHKT ngày 1 tháng 4 năm 2021</v>
      </c>
      <c r="Z28" s="72" t="str">
        <f>VLOOKUP(A28,'[2]chen TL'!$D$2:$R$38,15,0)</f>
        <v>PGS.TS. Nguyễn Mạnh Tuân</v>
      </c>
      <c r="AA28" s="72" t="str">
        <f>VLOOKUP(A28,'[2]chen TL'!$D$2:$U$38,18,0)</f>
        <v>TS. Lương Thu Hà</v>
      </c>
      <c r="AB28" s="72" t="str">
        <f>VLOOKUP(A28,'[2]chen TL'!$D$2:$X$38,21,0)</f>
        <v>TS. Đặng Thị Hương</v>
      </c>
      <c r="AC28" s="72" t="str">
        <f>VLOOKUP(A28,'[2]chen TL'!$D$2:$AA$38,21,0)</f>
        <v>TS. Đặng Thị Hương</v>
      </c>
      <c r="AD28" s="72" t="str">
        <f>VLOOKUP(A28,'[2]chen TL'!$D$2:$AD$38,24,0)</f>
        <v>TS. Vũ Thị Minh Hiền</v>
      </c>
      <c r="AE28" s="68" t="str">
        <f>VLOOKUP(A28,'[2]chen TL'!$D$2:$AT$38,43,0)</f>
        <v>ngày 13 tháng 4 năm 2021</v>
      </c>
      <c r="AF28" s="73" t="s">
        <v>126</v>
      </c>
      <c r="AG28" s="74" t="s">
        <v>127</v>
      </c>
      <c r="AH28" s="75">
        <v>21375000</v>
      </c>
      <c r="AJ28" s="2" t="e">
        <f>VLOOKUP(A29,[1]QLKT!$AA$10:$AC$111,3,0)</f>
        <v>#N/A</v>
      </c>
      <c r="AK28" s="2" t="e">
        <f>VLOOKUP(A28,[3]Sheet1!$A$1:$E$81,5,0)</f>
        <v>#N/A</v>
      </c>
      <c r="AL28" s="3"/>
      <c r="AM28" s="3"/>
    </row>
    <row r="29" spans="1:40" ht="49.5" hidden="1">
      <c r="A29" s="1" t="str">
        <f t="shared" si="0"/>
        <v>Trần Mạnh Cường 21/05/1991</v>
      </c>
      <c r="B29" s="16">
        <v>23</v>
      </c>
      <c r="C29" s="20">
        <v>18057698</v>
      </c>
      <c r="D29" s="28" t="s">
        <v>72</v>
      </c>
      <c r="E29" s="29" t="s">
        <v>73</v>
      </c>
      <c r="F29" s="18"/>
      <c r="G29" s="30" t="s">
        <v>74</v>
      </c>
      <c r="H29" s="20" t="s">
        <v>207</v>
      </c>
      <c r="I29" s="20" t="s">
        <v>35</v>
      </c>
      <c r="J29" s="16" t="s">
        <v>371</v>
      </c>
      <c r="K29" s="20" t="s">
        <v>39</v>
      </c>
      <c r="L29" s="16"/>
      <c r="M29" s="21" t="s">
        <v>45</v>
      </c>
      <c r="N29" s="21"/>
      <c r="O29" s="16" t="s">
        <v>277</v>
      </c>
      <c r="P29" s="16" t="s">
        <v>278</v>
      </c>
      <c r="Q29" s="16" t="s">
        <v>279</v>
      </c>
      <c r="R29" s="16" t="s">
        <v>280</v>
      </c>
      <c r="S29" s="21">
        <v>2.85</v>
      </c>
      <c r="T29" s="22"/>
      <c r="U29" s="23">
        <v>8.8000000000000007</v>
      </c>
      <c r="V29" s="24"/>
      <c r="W29" s="21" t="s">
        <v>36</v>
      </c>
      <c r="X29" s="20" t="s">
        <v>262</v>
      </c>
      <c r="Y29" s="22" t="str">
        <f>VLOOKUP(A29,'[2]chen TL'!$D$2:$BD$38,53,0)</f>
        <v>1023 /QĐ-ĐHKT ngày 2 tháng 4 năm 2021</v>
      </c>
      <c r="Z29" s="48" t="str">
        <f>VLOOKUP(A29,'[2]chen TL'!$D$2:$R$38,15,0)</f>
        <v>PGS.TS. Lê Trung Thành</v>
      </c>
      <c r="AA29" s="48" t="str">
        <f>VLOOKUP(A29,'[2]chen TL'!$D$2:$U$38,18,0)</f>
        <v>PGS.TS. Lê Hoàng Nga</v>
      </c>
      <c r="AB29" s="48" t="str">
        <f>VLOOKUP(A29,'[2]chen TL'!$D$2:$X$38,21,0)</f>
        <v>PGS.TS. Đào Minh Phúc</v>
      </c>
      <c r="AC29" s="48" t="str">
        <f>VLOOKUP(A29,'[2]chen TL'!$D$2:$AA$38,21,0)</f>
        <v>PGS.TS. Đào Minh Phúc</v>
      </c>
      <c r="AD29" s="48" t="str">
        <f>VLOOKUP(A29,'[2]chen TL'!$D$2:$AD$38,24,0)</f>
        <v>TS. Lê Hồng Hạnh</v>
      </c>
      <c r="AE29" s="21" t="str">
        <f>VLOOKUP(A29,'[2]chen TL'!$D$2:$AT$38,43,0)</f>
        <v>ngày 14 tháng 4 năm 2021</v>
      </c>
      <c r="AF29" s="19" t="s">
        <v>75</v>
      </c>
      <c r="AG29" s="52" t="s">
        <v>76</v>
      </c>
      <c r="AH29" s="38" t="s">
        <v>64</v>
      </c>
      <c r="AJ29" s="2" t="e">
        <f>VLOOKUP(A30,[1]QLKT!$AA$10:$AC$111,3,0)</f>
        <v>#N/A</v>
      </c>
      <c r="AK29" s="2" t="e">
        <f>VLOOKUP(A29,[3]Sheet1!$A$1:$E$81,5,0)</f>
        <v>#N/A</v>
      </c>
      <c r="AN29" s="3" t="s">
        <v>373</v>
      </c>
    </row>
    <row r="30" spans="1:40" ht="49.5" hidden="1">
      <c r="A30" s="1" t="str">
        <f t="shared" si="0"/>
        <v>Nguyễn Thị Dung 16/11/1995</v>
      </c>
      <c r="B30" s="16">
        <v>24</v>
      </c>
      <c r="C30" s="17" t="s">
        <v>139</v>
      </c>
      <c r="D30" s="28" t="s">
        <v>128</v>
      </c>
      <c r="E30" s="29" t="s">
        <v>41</v>
      </c>
      <c r="F30" s="18"/>
      <c r="G30" s="30" t="s">
        <v>136</v>
      </c>
      <c r="H30" s="20" t="s">
        <v>34</v>
      </c>
      <c r="I30" s="20" t="s">
        <v>37</v>
      </c>
      <c r="J30" s="16" t="s">
        <v>371</v>
      </c>
      <c r="K30" s="20" t="s">
        <v>121</v>
      </c>
      <c r="L30" s="16"/>
      <c r="M30" s="21" t="s">
        <v>45</v>
      </c>
      <c r="N30" s="21"/>
      <c r="O30" s="16" t="s">
        <v>137</v>
      </c>
      <c r="P30" s="16" t="s">
        <v>138</v>
      </c>
      <c r="Q30" s="16" t="s">
        <v>140</v>
      </c>
      <c r="R30" s="25" t="s">
        <v>141</v>
      </c>
      <c r="S30" s="21">
        <v>2.91</v>
      </c>
      <c r="T30" s="22"/>
      <c r="U30" s="23">
        <v>8.1999999999999993</v>
      </c>
      <c r="V30" s="24"/>
      <c r="W30" s="21" t="s">
        <v>82</v>
      </c>
      <c r="X30" s="20" t="s">
        <v>380</v>
      </c>
      <c r="Y30" s="22" t="str">
        <f>VLOOKUP(A30,'[2]chen TL'!$D$2:$BD$38,53,0)</f>
        <v>1024 /QĐ-ĐHKT ngày 2 tháng 4 năm 2021</v>
      </c>
      <c r="Z30" s="48" t="str">
        <f>VLOOKUP(A30,'[2]chen TL'!$D$2:$R$38,15,0)</f>
        <v>PGS.TS. Lê Trung Thành</v>
      </c>
      <c r="AA30" s="48" t="str">
        <f>VLOOKUP(A30,'[2]chen TL'!$D$2:$U$38,18,0)</f>
        <v>PGS.TS. Nguyễn Văn Hiệu</v>
      </c>
      <c r="AB30" s="48" t="str">
        <f>VLOOKUP(A30,'[2]chen TL'!$D$2:$X$38,21,0)</f>
        <v>PGS.TS. Đào Minh Phúc</v>
      </c>
      <c r="AC30" s="48" t="str">
        <f>VLOOKUP(A30,'[2]chen TL'!$D$2:$AA$38,21,0)</f>
        <v>PGS.TS. Đào Minh Phúc</v>
      </c>
      <c r="AD30" s="48" t="str">
        <f>VLOOKUP(A30,'[2]chen TL'!$D$2:$AD$38,24,0)</f>
        <v>TS. Lê Hồng Hạnh</v>
      </c>
      <c r="AE30" s="21" t="str">
        <f>VLOOKUP(A30,'[2]chen TL'!$D$2:$AT$38,43,0)</f>
        <v>ngày 14 tháng 4 năm 2021</v>
      </c>
      <c r="AF30" s="19" t="s">
        <v>142</v>
      </c>
      <c r="AG30" s="52" t="s">
        <v>143</v>
      </c>
      <c r="AH30" s="38">
        <v>21375</v>
      </c>
      <c r="AJ30" s="2" t="e">
        <f>VLOOKUP(A31,[1]QLKT!$AA$10:$AC$111,3,0)</f>
        <v>#N/A</v>
      </c>
      <c r="AK30" s="2" t="e">
        <f>VLOOKUP(A30,[3]Sheet1!$A$1:$E$81,5,0)</f>
        <v>#N/A</v>
      </c>
    </row>
    <row r="31" spans="1:40" ht="66" hidden="1">
      <c r="A31" s="1" t="str">
        <f t="shared" si="0"/>
        <v>Nguyễn Thị Thanh Dung 14/12/1989</v>
      </c>
      <c r="B31" s="16">
        <v>25</v>
      </c>
      <c r="C31" s="20">
        <v>18057700</v>
      </c>
      <c r="D31" s="28" t="s">
        <v>58</v>
      </c>
      <c r="E31" s="29" t="s">
        <v>41</v>
      </c>
      <c r="F31" s="18"/>
      <c r="G31" s="30" t="s">
        <v>59</v>
      </c>
      <c r="H31" s="20" t="s">
        <v>267</v>
      </c>
      <c r="I31" s="20" t="s">
        <v>37</v>
      </c>
      <c r="J31" s="16" t="s">
        <v>371</v>
      </c>
      <c r="K31" s="20" t="s">
        <v>39</v>
      </c>
      <c r="L31" s="16"/>
      <c r="M31" s="21" t="s">
        <v>45</v>
      </c>
      <c r="N31" s="21"/>
      <c r="O31" s="16" t="s">
        <v>268</v>
      </c>
      <c r="P31" s="16" t="s">
        <v>269</v>
      </c>
      <c r="Q31" s="16" t="s">
        <v>81</v>
      </c>
      <c r="R31" s="16" t="s">
        <v>270</v>
      </c>
      <c r="S31" s="21">
        <v>3.03</v>
      </c>
      <c r="T31" s="22"/>
      <c r="U31" s="23">
        <v>8.6999999999999993</v>
      </c>
      <c r="V31" s="24"/>
      <c r="W31" s="21" t="s">
        <v>33</v>
      </c>
      <c r="X31" s="20" t="s">
        <v>262</v>
      </c>
      <c r="Y31" s="22" t="str">
        <f>VLOOKUP(A31,'[2]chen TL'!$D$2:$BD$38,53,0)</f>
        <v>1025 /QĐ-ĐHKT ngày 2 tháng 4 năm 2021</v>
      </c>
      <c r="Z31" s="48" t="str">
        <f>VLOOKUP(A31,'[2]chen TL'!$D$2:$R$38,15,0)</f>
        <v>PGS.TS. Lê Trung Thành</v>
      </c>
      <c r="AA31" s="48" t="str">
        <f>VLOOKUP(A31,'[2]chen TL'!$D$2:$U$38,18,0)</f>
        <v>PGS.TS. Đào Minh Phúc</v>
      </c>
      <c r="AB31" s="48" t="str">
        <f>VLOOKUP(A31,'[2]chen TL'!$D$2:$X$38,21,0)</f>
        <v>PGS.TS. Lê Hoàng Nga</v>
      </c>
      <c r="AC31" s="48" t="str">
        <f>VLOOKUP(A31,'[2]chen TL'!$D$2:$AA$38,21,0)</f>
        <v>PGS.TS. Lê Hoàng Nga</v>
      </c>
      <c r="AD31" s="48" t="str">
        <f>VLOOKUP(A31,'[2]chen TL'!$D$2:$AD$38,24,0)</f>
        <v>TS. Lê Hồng Hạnh</v>
      </c>
      <c r="AE31" s="21" t="str">
        <f>VLOOKUP(A31,'[2]chen TL'!$D$2:$AT$38,43,0)</f>
        <v>ngày 14 tháng 4 năm 2021</v>
      </c>
      <c r="AF31" s="19" t="s">
        <v>60</v>
      </c>
      <c r="AG31" s="52" t="s">
        <v>61</v>
      </c>
      <c r="AH31" s="38">
        <v>7350</v>
      </c>
      <c r="AJ31" s="2" t="e">
        <f>VLOOKUP(A32,[1]QLKT!$AA$10:$AC$111,3,0)</f>
        <v>#N/A</v>
      </c>
      <c r="AK31" s="2" t="e">
        <f>VLOOKUP(A31,[3]Sheet1!$A$1:$E$81,5,0)</f>
        <v>#N/A</v>
      </c>
    </row>
    <row r="32" spans="1:40" ht="49.5" hidden="1">
      <c r="A32" s="1" t="str">
        <f t="shared" si="0"/>
        <v>Thân Thị Việt Hà 01/01/1993</v>
      </c>
      <c r="B32" s="16">
        <v>26</v>
      </c>
      <c r="C32" s="20">
        <v>18057706</v>
      </c>
      <c r="D32" s="28" t="s">
        <v>77</v>
      </c>
      <c r="E32" s="29" t="s">
        <v>78</v>
      </c>
      <c r="F32" s="18"/>
      <c r="G32" s="30" t="s">
        <v>79</v>
      </c>
      <c r="H32" s="20" t="s">
        <v>43</v>
      </c>
      <c r="I32" s="20" t="s">
        <v>37</v>
      </c>
      <c r="J32" s="16" t="s">
        <v>371</v>
      </c>
      <c r="K32" s="20" t="s">
        <v>39</v>
      </c>
      <c r="L32" s="16"/>
      <c r="M32" s="21" t="s">
        <v>45</v>
      </c>
      <c r="N32" s="21"/>
      <c r="O32" s="16" t="s">
        <v>281</v>
      </c>
      <c r="P32" s="16" t="s">
        <v>80</v>
      </c>
      <c r="Q32" s="16" t="s">
        <v>81</v>
      </c>
      <c r="R32" s="16" t="s">
        <v>282</v>
      </c>
      <c r="S32" s="21">
        <v>2.93</v>
      </c>
      <c r="T32" s="22"/>
      <c r="U32" s="23">
        <v>8.6</v>
      </c>
      <c r="V32" s="24"/>
      <c r="W32" s="21" t="s">
        <v>82</v>
      </c>
      <c r="X32" s="20" t="s">
        <v>262</v>
      </c>
      <c r="Y32" s="22" t="str">
        <f>VLOOKUP(A32,'[2]chen TL'!$D$2:$BD$38,53,0)</f>
        <v>1033 /QĐ-ĐHKT ngày 2 tháng 4 năm 2021</v>
      </c>
      <c r="Z32" s="48" t="str">
        <f>VLOOKUP(A32,'[2]chen TL'!$D$2:$R$38,15,0)</f>
        <v>PGS.TS. Trịnh Thị Hoa Mai</v>
      </c>
      <c r="AA32" s="48" t="str">
        <f>VLOOKUP(A32,'[2]chen TL'!$D$2:$U$38,18,0)</f>
        <v>TS. Nguyễn Duy Việt</v>
      </c>
      <c r="AB32" s="48" t="str">
        <f>VLOOKUP(A32,'[2]chen TL'!$D$2:$X$38,21,0)</f>
        <v>PGS.TS. Mai Thu Hiền</v>
      </c>
      <c r="AC32" s="48" t="str">
        <f>VLOOKUP(A32,'[2]chen TL'!$D$2:$AA$38,21,0)</f>
        <v>PGS.TS. Mai Thu Hiền</v>
      </c>
      <c r="AD32" s="48" t="str">
        <f>VLOOKUP(A32,'[2]chen TL'!$D$2:$AD$38,24,0)</f>
        <v>TS. Nguyễn Phú Hà</v>
      </c>
      <c r="AE32" s="21" t="str">
        <f>VLOOKUP(A32,'[2]chen TL'!$D$2:$AT$38,43,0)</f>
        <v>ngày 13 tháng 4 năm 2021</v>
      </c>
      <c r="AF32" s="19" t="s">
        <v>83</v>
      </c>
      <c r="AG32" s="52" t="s">
        <v>84</v>
      </c>
      <c r="AH32" s="38" t="s">
        <v>64</v>
      </c>
      <c r="AJ32" s="2" t="e">
        <f>VLOOKUP(A33,[1]QLKT!$AA$10:$AC$111,3,0)</f>
        <v>#N/A</v>
      </c>
      <c r="AK32" s="2" t="e">
        <f>VLOOKUP(A32,[3]Sheet1!$A$1:$E$81,5,0)</f>
        <v>#N/A</v>
      </c>
    </row>
    <row r="33" spans="1:40" ht="49.5" hidden="1">
      <c r="A33" s="1" t="str">
        <f t="shared" si="0"/>
        <v>Trần Thanh Hòa 15/08/1981</v>
      </c>
      <c r="B33" s="16">
        <v>27</v>
      </c>
      <c r="C33" s="20">
        <v>18057710</v>
      </c>
      <c r="D33" s="28" t="s">
        <v>53</v>
      </c>
      <c r="E33" s="29" t="s">
        <v>54</v>
      </c>
      <c r="F33" s="18"/>
      <c r="G33" s="30" t="s">
        <v>55</v>
      </c>
      <c r="H33" s="20" t="s">
        <v>34</v>
      </c>
      <c r="I33" s="20" t="s">
        <v>37</v>
      </c>
      <c r="J33" s="16" t="s">
        <v>371</v>
      </c>
      <c r="K33" s="20" t="s">
        <v>39</v>
      </c>
      <c r="L33" s="16"/>
      <c r="M33" s="21" t="s">
        <v>45</v>
      </c>
      <c r="N33" s="21"/>
      <c r="O33" s="16" t="s">
        <v>263</v>
      </c>
      <c r="P33" s="16" t="s">
        <v>264</v>
      </c>
      <c r="Q33" s="16" t="s">
        <v>265</v>
      </c>
      <c r="R33" s="16" t="s">
        <v>266</v>
      </c>
      <c r="S33" s="21">
        <v>2.99</v>
      </c>
      <c r="T33" s="22"/>
      <c r="U33" s="23">
        <v>8.6999999999999993</v>
      </c>
      <c r="V33" s="24"/>
      <c r="W33" s="21" t="s">
        <v>33</v>
      </c>
      <c r="X33" s="20" t="s">
        <v>381</v>
      </c>
      <c r="Y33" s="22" t="str">
        <f>VLOOKUP(A33,'[2]chen TL'!$D$2:$BD$38,53,0)</f>
        <v>1027 /QĐ-ĐHKT ngày 2 tháng 4 năm 2021</v>
      </c>
      <c r="Z33" s="48" t="str">
        <f>VLOOKUP(A33,'[2]chen TL'!$D$2:$R$38,15,0)</f>
        <v>PGS.TS. Lê Trung Thành</v>
      </c>
      <c r="AA33" s="48" t="str">
        <f>VLOOKUP(A33,'[2]chen TL'!$D$2:$U$38,18,0)</f>
        <v>PGS.TS. Nguyễn Văn Hiệu</v>
      </c>
      <c r="AB33" s="48" t="str">
        <f>VLOOKUP(A33,'[2]chen TL'!$D$2:$X$38,21,0)</f>
        <v>PGS.TS. Lê Hoàng Nga</v>
      </c>
      <c r="AC33" s="48" t="str">
        <f>VLOOKUP(A33,'[2]chen TL'!$D$2:$AA$38,21,0)</f>
        <v>PGS.TS. Lê Hoàng Nga</v>
      </c>
      <c r="AD33" s="48" t="str">
        <f>VLOOKUP(A33,'[2]chen TL'!$D$2:$AD$38,24,0)</f>
        <v>TS. Lê Hồng Hạnh</v>
      </c>
      <c r="AE33" s="21" t="str">
        <f>VLOOKUP(A33,'[2]chen TL'!$D$2:$AT$38,43,0)</f>
        <v>ngày 14 tháng 4 năm 2021</v>
      </c>
      <c r="AF33" s="19" t="s">
        <v>56</v>
      </c>
      <c r="AG33" s="52" t="s">
        <v>57</v>
      </c>
      <c r="AH33" s="38">
        <v>7350</v>
      </c>
      <c r="AJ33" s="2" t="e">
        <f>VLOOKUP(A34,[1]QLKT!$AA$10:$AC$111,3,0)</f>
        <v>#N/A</v>
      </c>
      <c r="AK33" s="2" t="e">
        <f>VLOOKUP(A33,[3]Sheet1!$A$1:$E$81,5,0)</f>
        <v>#N/A</v>
      </c>
    </row>
    <row r="34" spans="1:40" ht="49.5" hidden="1">
      <c r="A34" s="1" t="str">
        <f t="shared" si="0"/>
        <v>Dương Thị Mai Huê 14/07/1980</v>
      </c>
      <c r="B34" s="16">
        <v>28</v>
      </c>
      <c r="C34" s="20">
        <v>18057712</v>
      </c>
      <c r="D34" s="28" t="s">
        <v>85</v>
      </c>
      <c r="E34" s="29" t="s">
        <v>86</v>
      </c>
      <c r="F34" s="18"/>
      <c r="G34" s="30" t="s">
        <v>87</v>
      </c>
      <c r="H34" s="20" t="s">
        <v>207</v>
      </c>
      <c r="I34" s="20" t="s">
        <v>37</v>
      </c>
      <c r="J34" s="16" t="s">
        <v>371</v>
      </c>
      <c r="K34" s="20" t="s">
        <v>39</v>
      </c>
      <c r="L34" s="16"/>
      <c r="M34" s="21" t="s">
        <v>45</v>
      </c>
      <c r="N34" s="21"/>
      <c r="O34" s="16" t="s">
        <v>283</v>
      </c>
      <c r="P34" s="16" t="s">
        <v>284</v>
      </c>
      <c r="Q34" s="16" t="s">
        <v>81</v>
      </c>
      <c r="R34" s="16" t="s">
        <v>285</v>
      </c>
      <c r="S34" s="21">
        <v>3.01</v>
      </c>
      <c r="T34" s="22"/>
      <c r="U34" s="23">
        <v>8.4</v>
      </c>
      <c r="V34" s="24"/>
      <c r="W34" s="21" t="s">
        <v>33</v>
      </c>
      <c r="X34" s="20" t="s">
        <v>262</v>
      </c>
      <c r="Y34" s="22" t="str">
        <f>VLOOKUP(A34,'[2]chen TL'!$D$2:$BD$38,53,0)</f>
        <v>1028 /QĐ-ĐHKT ngày 2 tháng 4 năm 2021</v>
      </c>
      <c r="Z34" s="48" t="str">
        <f>VLOOKUP(A34,'[2]chen TL'!$D$2:$R$38,15,0)</f>
        <v>TS. Đinh Thị Thanh Vân</v>
      </c>
      <c r="AA34" s="48" t="str">
        <f>VLOOKUP(A34,'[2]chen TL'!$D$2:$U$38,18,0)</f>
        <v>PGS.TS. Nguyễn Thị Bất</v>
      </c>
      <c r="AB34" s="48" t="str">
        <f>VLOOKUP(A34,'[2]chen TL'!$D$2:$X$38,21,0)</f>
        <v>TS. Nguyễn Đức Tú</v>
      </c>
      <c r="AC34" s="48" t="str">
        <f>VLOOKUP(A34,'[2]chen TL'!$D$2:$AA$38,21,0)</f>
        <v>TS. Nguyễn Đức Tú</v>
      </c>
      <c r="AD34" s="48" t="str">
        <f>VLOOKUP(A34,'[2]chen TL'!$D$2:$AD$38,24,0)</f>
        <v>TS. Vũ Thị Loan</v>
      </c>
      <c r="AE34" s="21" t="str">
        <f>VLOOKUP(A34,'[2]chen TL'!$D$2:$AT$38,43,0)</f>
        <v>ngày 14 tháng 4 năm 2021</v>
      </c>
      <c r="AF34" s="19" t="s">
        <v>88</v>
      </c>
      <c r="AG34" s="52" t="s">
        <v>89</v>
      </c>
      <c r="AH34" s="38" t="s">
        <v>64</v>
      </c>
      <c r="AJ34" s="2" t="e">
        <f>VLOOKUP(A35,[1]QLKT!$AA$10:$AC$111,3,0)</f>
        <v>#N/A</v>
      </c>
      <c r="AK34" s="2" t="e">
        <f>VLOOKUP(A34,[3]Sheet1!$A$1:$E$81,5,0)</f>
        <v>#N/A</v>
      </c>
    </row>
    <row r="35" spans="1:40" ht="49.5" hidden="1">
      <c r="A35" s="1" t="str">
        <f t="shared" si="0"/>
        <v>Nguyễn Thị Thanh Huyền 03/11/1988</v>
      </c>
      <c r="B35" s="16">
        <v>29</v>
      </c>
      <c r="C35" s="20">
        <v>18057714</v>
      </c>
      <c r="D35" s="28" t="s">
        <v>58</v>
      </c>
      <c r="E35" s="29" t="s">
        <v>203</v>
      </c>
      <c r="F35" s="18"/>
      <c r="G35" s="30" t="s">
        <v>204</v>
      </c>
      <c r="H35" s="20" t="s">
        <v>374</v>
      </c>
      <c r="I35" s="20" t="s">
        <v>37</v>
      </c>
      <c r="J35" s="16" t="s">
        <v>371</v>
      </c>
      <c r="K35" s="20" t="s">
        <v>39</v>
      </c>
      <c r="L35" s="16"/>
      <c r="M35" s="21"/>
      <c r="N35" s="21"/>
      <c r="O35" s="16" t="s">
        <v>329</v>
      </c>
      <c r="P35" s="16" t="s">
        <v>330</v>
      </c>
      <c r="Q35" s="16" t="s">
        <v>81</v>
      </c>
      <c r="R35" s="16" t="s">
        <v>331</v>
      </c>
      <c r="S35" s="21">
        <v>3.09</v>
      </c>
      <c r="T35" s="22"/>
      <c r="U35" s="23">
        <v>8.8000000000000007</v>
      </c>
      <c r="V35" s="24"/>
      <c r="W35" s="21" t="s">
        <v>33</v>
      </c>
      <c r="X35" s="20" t="s">
        <v>382</v>
      </c>
      <c r="Y35" s="22" t="str">
        <f>VLOOKUP(A35,'[2]chen TL'!$D$2:$BD$38,53,0)</f>
        <v>1029 /QĐ-ĐHKT ngày 2 tháng 4 năm 2021</v>
      </c>
      <c r="Z35" s="48" t="str">
        <f>VLOOKUP(A35,'[2]chen TL'!$D$2:$R$38,15,0)</f>
        <v>TS. Đinh Thị Thanh Vân</v>
      </c>
      <c r="AA35" s="48" t="str">
        <f>VLOOKUP(A35,'[2]chen TL'!$D$2:$U$38,18,0)</f>
        <v>TS. Nguyễn Thế Hùng</v>
      </c>
      <c r="AB35" s="48" t="str">
        <f>VLOOKUP(A35,'[2]chen TL'!$D$2:$X$38,21,0)</f>
        <v>TS. Nguyễn Đức Tú</v>
      </c>
      <c r="AC35" s="48" t="str">
        <f>VLOOKUP(A35,'[2]chen TL'!$D$2:$AA$38,21,0)</f>
        <v>TS. Nguyễn Đức Tú</v>
      </c>
      <c r="AD35" s="48" t="str">
        <f>VLOOKUP(A35,'[2]chen TL'!$D$2:$AD$38,24,0)</f>
        <v>TS. Vũ Thị Loan</v>
      </c>
      <c r="AE35" s="21" t="str">
        <f>VLOOKUP(A35,'[2]chen TL'!$D$2:$AT$38,43,0)</f>
        <v>ngày 14 tháng 4 năm 2021</v>
      </c>
      <c r="AF35" s="19" t="s">
        <v>205</v>
      </c>
      <c r="AG35" s="52" t="s">
        <v>206</v>
      </c>
      <c r="AH35" s="38">
        <v>7350</v>
      </c>
      <c r="AJ35" s="2" t="e">
        <f>VLOOKUP(A36,[1]QLKT!$AA$10:$AC$111,3,0)</f>
        <v>#N/A</v>
      </c>
      <c r="AK35" s="2" t="e">
        <f>VLOOKUP(A35,[3]Sheet1!$A$1:$E$81,5,0)</f>
        <v>#N/A</v>
      </c>
    </row>
    <row r="36" spans="1:40" ht="49.5" hidden="1">
      <c r="A36" s="1" t="str">
        <f t="shared" si="0"/>
        <v>Trần Văn Lý 10/10/1983</v>
      </c>
      <c r="B36" s="16">
        <v>30</v>
      </c>
      <c r="C36" s="20">
        <v>18057723</v>
      </c>
      <c r="D36" s="28" t="s">
        <v>48</v>
      </c>
      <c r="E36" s="29" t="s">
        <v>49</v>
      </c>
      <c r="F36" s="18"/>
      <c r="G36" s="30" t="s">
        <v>50</v>
      </c>
      <c r="H36" s="20" t="s">
        <v>44</v>
      </c>
      <c r="I36" s="20" t="s">
        <v>35</v>
      </c>
      <c r="J36" s="16" t="s">
        <v>371</v>
      </c>
      <c r="K36" s="20" t="s">
        <v>39</v>
      </c>
      <c r="L36" s="16"/>
      <c r="M36" s="21" t="s">
        <v>45</v>
      </c>
      <c r="N36" s="21"/>
      <c r="O36" s="16" t="s">
        <v>259</v>
      </c>
      <c r="P36" s="16" t="s">
        <v>260</v>
      </c>
      <c r="Q36" s="16" t="s">
        <v>81</v>
      </c>
      <c r="R36" s="16" t="s">
        <v>261</v>
      </c>
      <c r="S36" s="21">
        <v>2.92</v>
      </c>
      <c r="T36" s="22"/>
      <c r="U36" s="23">
        <v>8.5</v>
      </c>
      <c r="V36" s="24"/>
      <c r="W36" s="21" t="s">
        <v>36</v>
      </c>
      <c r="X36" s="20" t="s">
        <v>262</v>
      </c>
      <c r="Y36" s="22" t="str">
        <f>VLOOKUP(A36,'[2]chen TL'!$D$2:$BD$38,53,0)</f>
        <v>1035 /QĐ-ĐHKT ngày 2 tháng 4 năm 2021</v>
      </c>
      <c r="Z36" s="48" t="str">
        <f>VLOOKUP(A36,'[2]chen TL'!$D$2:$R$38,15,0)</f>
        <v>PGS.TS. Trịnh Thị Hoa Mai</v>
      </c>
      <c r="AA36" s="48" t="str">
        <f>VLOOKUP(A36,'[2]chen TL'!$D$2:$U$38,18,0)</f>
        <v>PGS.TS. Trần Đăng Khâm</v>
      </c>
      <c r="AB36" s="48" t="str">
        <f>VLOOKUP(A36,'[2]chen TL'!$D$2:$X$38,21,0)</f>
        <v>TS. Nguyễn Duy Việt</v>
      </c>
      <c r="AC36" s="48" t="str">
        <f>VLOOKUP(A36,'[2]chen TL'!$D$2:$AA$38,21,0)</f>
        <v>TS. Nguyễn Duy Việt</v>
      </c>
      <c r="AD36" s="48" t="str">
        <f>VLOOKUP(A36,'[2]chen TL'!$D$2:$AD$38,24,0)</f>
        <v>TS. Nguyễn Phú Hà</v>
      </c>
      <c r="AE36" s="21" t="str">
        <f>VLOOKUP(A36,'[2]chen TL'!$D$2:$AT$38,43,0)</f>
        <v>ngày 13 tháng 4 năm 2021</v>
      </c>
      <c r="AF36" s="19" t="s">
        <v>51</v>
      </c>
      <c r="AG36" s="52" t="s">
        <v>52</v>
      </c>
      <c r="AH36" s="38">
        <v>7350</v>
      </c>
      <c r="AJ36" s="2" t="e">
        <f>VLOOKUP(A37,[1]QLKT!$AA$10:$AC$111,3,0)</f>
        <v>#N/A</v>
      </c>
      <c r="AK36" s="2" t="e">
        <f>VLOOKUP(A36,[3]Sheet1!$A$1:$E$81,5,0)</f>
        <v>#N/A</v>
      </c>
      <c r="AN36" s="3" t="s">
        <v>375</v>
      </c>
    </row>
    <row r="37" spans="1:40" ht="49.5" hidden="1">
      <c r="A37" s="1" t="str">
        <f t="shared" si="0"/>
        <v>Nguyễn Tiến Mạnh 20/03/1994</v>
      </c>
      <c r="B37" s="16">
        <v>31</v>
      </c>
      <c r="C37" s="20">
        <v>18057726</v>
      </c>
      <c r="D37" s="28" t="s">
        <v>183</v>
      </c>
      <c r="E37" s="29" t="s">
        <v>184</v>
      </c>
      <c r="F37" s="18"/>
      <c r="G37" s="30" t="s">
        <v>185</v>
      </c>
      <c r="H37" s="20" t="s">
        <v>294</v>
      </c>
      <c r="I37" s="20" t="s">
        <v>35</v>
      </c>
      <c r="J37" s="16" t="s">
        <v>371</v>
      </c>
      <c r="K37" s="20" t="s">
        <v>39</v>
      </c>
      <c r="L37" s="16"/>
      <c r="M37" s="21"/>
      <c r="N37" s="21"/>
      <c r="O37" s="16" t="s">
        <v>317</v>
      </c>
      <c r="P37" s="16" t="s">
        <v>284</v>
      </c>
      <c r="Q37" s="16" t="s">
        <v>81</v>
      </c>
      <c r="R37" s="16" t="s">
        <v>318</v>
      </c>
      <c r="S37" s="21">
        <v>2.81</v>
      </c>
      <c r="T37" s="22"/>
      <c r="U37" s="23">
        <v>8.8000000000000007</v>
      </c>
      <c r="V37" s="24"/>
      <c r="W37" s="21" t="s">
        <v>33</v>
      </c>
      <c r="X37" s="20" t="s">
        <v>262</v>
      </c>
      <c r="Y37" s="22" t="str">
        <f>VLOOKUP(A37,'[2]chen TL'!$D$2:$BD$38,53,0)</f>
        <v>1030 /QĐ-ĐHKT ngày 2 tháng 4 năm 2021</v>
      </c>
      <c r="Z37" s="48" t="str">
        <f>VLOOKUP(A37,'[2]chen TL'!$D$2:$R$38,15,0)</f>
        <v>TS. Đinh Thị Thanh Vân</v>
      </c>
      <c r="AA37" s="48" t="str">
        <f>VLOOKUP(A37,'[2]chen TL'!$D$2:$U$38,18,0)</f>
        <v>TS. Nguyễn Đức Tú</v>
      </c>
      <c r="AB37" s="48" t="str">
        <f>VLOOKUP(A37,'[2]chen TL'!$D$2:$X$38,21,0)</f>
        <v>PGS.TS. Nguyễn Thị Bất</v>
      </c>
      <c r="AC37" s="48" t="str">
        <f>VLOOKUP(A37,'[2]chen TL'!$D$2:$AA$38,21,0)</f>
        <v>PGS.TS. Nguyễn Thị Bất</v>
      </c>
      <c r="AD37" s="48" t="str">
        <f>VLOOKUP(A37,'[2]chen TL'!$D$2:$AD$38,24,0)</f>
        <v>TS. Vũ Thị Loan</v>
      </c>
      <c r="AE37" s="21" t="str">
        <f>VLOOKUP(A37,'[2]chen TL'!$D$2:$AT$38,43,0)</f>
        <v>ngày 14 tháng 4 năm 2021</v>
      </c>
      <c r="AF37" s="19" t="s">
        <v>186</v>
      </c>
      <c r="AG37" s="52" t="s">
        <v>187</v>
      </c>
      <c r="AH37" s="38">
        <v>7350</v>
      </c>
      <c r="AJ37" s="2" t="e">
        <f>VLOOKUP(A38,[1]QLKT!$AA$10:$AC$111,3,0)</f>
        <v>#N/A</v>
      </c>
      <c r="AK37" s="2" t="e">
        <f>VLOOKUP(A37,[3]Sheet1!$A$1:$E$81,5,0)</f>
        <v>#N/A</v>
      </c>
    </row>
    <row r="38" spans="1:40" ht="49.5" hidden="1">
      <c r="A38" s="1" t="str">
        <f t="shared" si="0"/>
        <v>Nguyễn Thị Ngọc 29/11/1993</v>
      </c>
      <c r="B38" s="16">
        <v>32</v>
      </c>
      <c r="C38" s="20" t="s">
        <v>134</v>
      </c>
      <c r="D38" s="28" t="s">
        <v>128</v>
      </c>
      <c r="E38" s="29" t="s">
        <v>129</v>
      </c>
      <c r="F38" s="18"/>
      <c r="G38" s="30" t="s">
        <v>130</v>
      </c>
      <c r="H38" s="20" t="s">
        <v>131</v>
      </c>
      <c r="I38" s="20" t="s">
        <v>37</v>
      </c>
      <c r="J38" s="16" t="s">
        <v>371</v>
      </c>
      <c r="K38" s="20" t="s">
        <v>39</v>
      </c>
      <c r="L38" s="16"/>
      <c r="M38" s="21"/>
      <c r="N38" s="21"/>
      <c r="O38" s="16" t="s">
        <v>303</v>
      </c>
      <c r="P38" s="16" t="s">
        <v>304</v>
      </c>
      <c r="Q38" s="16" t="s">
        <v>305</v>
      </c>
      <c r="R38" s="16" t="s">
        <v>306</v>
      </c>
      <c r="S38" s="21">
        <v>2.86</v>
      </c>
      <c r="T38" s="22"/>
      <c r="U38" s="23">
        <v>8</v>
      </c>
      <c r="V38" s="24"/>
      <c r="W38" s="21" t="s">
        <v>33</v>
      </c>
      <c r="X38" s="20" t="s">
        <v>173</v>
      </c>
      <c r="Y38" s="22" t="str">
        <f>VLOOKUP(A38,'[2]chen TL'!$D$2:$BD$38,53,0)</f>
        <v>1032 /QĐ-ĐHKT ngày 2 tháng 4 năm 2021</v>
      </c>
      <c r="Z38" s="48" t="str">
        <f>VLOOKUP(A38,'[2]chen TL'!$D$2:$R$38,15,0)</f>
        <v>PGS.TS. Trịnh Thị Hoa Mai</v>
      </c>
      <c r="AA38" s="48" t="str">
        <f>VLOOKUP(A38,'[2]chen TL'!$D$2:$U$38,18,0)</f>
        <v>PGS.TS. Trần Đăng Khâm</v>
      </c>
      <c r="AB38" s="48" t="str">
        <f>VLOOKUP(A38,'[2]chen TL'!$D$2:$X$38,21,0)</f>
        <v>PGS.TS. Mai Thu Hiền</v>
      </c>
      <c r="AC38" s="48" t="str">
        <f>VLOOKUP(A38,'[2]chen TL'!$D$2:$AA$38,21,0)</f>
        <v>PGS.TS. Mai Thu Hiền</v>
      </c>
      <c r="AD38" s="48" t="str">
        <f>VLOOKUP(A38,'[2]chen TL'!$D$2:$AD$38,24,0)</f>
        <v>TS. Nguyễn Phú Hà</v>
      </c>
      <c r="AE38" s="21" t="str">
        <f>VLOOKUP(A38,'[2]chen TL'!$D$2:$AT$38,43,0)</f>
        <v>ngày 13 tháng 4 năm 2021</v>
      </c>
      <c r="AF38" s="19" t="s">
        <v>132</v>
      </c>
      <c r="AG38" s="52" t="s">
        <v>133</v>
      </c>
      <c r="AH38" s="38" t="s">
        <v>64</v>
      </c>
      <c r="AJ38" s="2" t="e">
        <f>VLOOKUP(A39,[1]QLKT!$AA$10:$AC$111,3,0)</f>
        <v>#N/A</v>
      </c>
      <c r="AK38" s="2" t="e">
        <f>VLOOKUP(A38,[3]Sheet1!$A$1:$E$81,5,0)</f>
        <v>#N/A</v>
      </c>
    </row>
    <row r="39" spans="1:40" ht="66" hidden="1">
      <c r="A39" s="1" t="str">
        <f t="shared" si="0"/>
        <v>Nguyễn Thị Hồng Nhung 07/02/1992</v>
      </c>
      <c r="B39" s="16">
        <v>33</v>
      </c>
      <c r="C39" s="20">
        <v>18057730</v>
      </c>
      <c r="D39" s="28" t="s">
        <v>90</v>
      </c>
      <c r="E39" s="29" t="s">
        <v>91</v>
      </c>
      <c r="F39" s="18"/>
      <c r="G39" s="30" t="s">
        <v>92</v>
      </c>
      <c r="H39" s="20" t="s">
        <v>271</v>
      </c>
      <c r="I39" s="20" t="s">
        <v>37</v>
      </c>
      <c r="J39" s="16" t="s">
        <v>371</v>
      </c>
      <c r="K39" s="20" t="s">
        <v>39</v>
      </c>
      <c r="L39" s="16"/>
      <c r="M39" s="21" t="s">
        <v>45</v>
      </c>
      <c r="N39" s="21"/>
      <c r="O39" s="16" t="s">
        <v>286</v>
      </c>
      <c r="P39" s="16" t="s">
        <v>260</v>
      </c>
      <c r="Q39" s="16" t="s">
        <v>81</v>
      </c>
      <c r="R39" s="16" t="s">
        <v>287</v>
      </c>
      <c r="S39" s="21">
        <v>3.08</v>
      </c>
      <c r="T39" s="22"/>
      <c r="U39" s="23">
        <v>8.4</v>
      </c>
      <c r="V39" s="24"/>
      <c r="W39" s="21" t="s">
        <v>33</v>
      </c>
      <c r="X39" s="20" t="s">
        <v>262</v>
      </c>
      <c r="Y39" s="22" t="str">
        <f>VLOOKUP(A39,'[2]chen TL'!$D$2:$BD$38,53,0)</f>
        <v>1026 /QĐ-ĐHKT ngày 2 tháng 4 năm 2021</v>
      </c>
      <c r="Z39" s="48" t="str">
        <f>VLOOKUP(A39,'[2]chen TL'!$D$2:$R$38,15,0)</f>
        <v>PGS.TS. Lê Trung Thành</v>
      </c>
      <c r="AA39" s="48" t="str">
        <f>VLOOKUP(A39,'[2]chen TL'!$D$2:$U$38,18,0)</f>
        <v>PGS.TS. Lê Hoàng Nga</v>
      </c>
      <c r="AB39" s="48" t="str">
        <f>VLOOKUP(A39,'[2]chen TL'!$D$2:$X$38,21,0)</f>
        <v>PGS.TS. Nguyễn Văn Hiệu</v>
      </c>
      <c r="AC39" s="48" t="str">
        <f>VLOOKUP(A39,'[2]chen TL'!$D$2:$AA$38,21,0)</f>
        <v>PGS.TS. Nguyễn Văn Hiệu</v>
      </c>
      <c r="AD39" s="48" t="str">
        <f>VLOOKUP(A39,'[2]chen TL'!$D$2:$AD$38,24,0)</f>
        <v>TS. Lê Hồng Hạnh</v>
      </c>
      <c r="AE39" s="21" t="str">
        <f>VLOOKUP(A39,'[2]chen TL'!$D$2:$AT$38,43,0)</f>
        <v>ngày 14 tháng 4 năm 2021</v>
      </c>
      <c r="AF39" s="19" t="s">
        <v>93</v>
      </c>
      <c r="AG39" s="52" t="s">
        <v>94</v>
      </c>
      <c r="AH39" s="38" t="s">
        <v>64</v>
      </c>
      <c r="AJ39" s="2" t="e">
        <f>VLOOKUP(A40,[1]QLKT!$AA$10:$AC$111,3,0)</f>
        <v>#N/A</v>
      </c>
      <c r="AK39" s="2" t="e">
        <f>VLOOKUP(A39,[3]Sheet1!$A$1:$E$81,5,0)</f>
        <v>#N/A</v>
      </c>
    </row>
    <row r="40" spans="1:40" ht="49.5" hidden="1">
      <c r="A40" s="1" t="str">
        <f t="shared" si="0"/>
        <v>Trịnh Thị Phượng 21/08/1987</v>
      </c>
      <c r="B40" s="16">
        <v>34</v>
      </c>
      <c r="C40" s="20">
        <v>18057733</v>
      </c>
      <c r="D40" s="28" t="s">
        <v>62</v>
      </c>
      <c r="E40" s="29" t="s">
        <v>40</v>
      </c>
      <c r="F40" s="18"/>
      <c r="G40" s="30" t="s">
        <v>63</v>
      </c>
      <c r="H40" s="20" t="s">
        <v>271</v>
      </c>
      <c r="I40" s="20" t="s">
        <v>37</v>
      </c>
      <c r="J40" s="16" t="s">
        <v>371</v>
      </c>
      <c r="K40" s="20" t="s">
        <v>39</v>
      </c>
      <c r="L40" s="16"/>
      <c r="M40" s="21" t="s">
        <v>45</v>
      </c>
      <c r="N40" s="21"/>
      <c r="O40" s="16" t="s">
        <v>272</v>
      </c>
      <c r="P40" s="16" t="s">
        <v>260</v>
      </c>
      <c r="Q40" s="16" t="s">
        <v>81</v>
      </c>
      <c r="R40" s="16" t="s">
        <v>273</v>
      </c>
      <c r="S40" s="21">
        <v>2.9</v>
      </c>
      <c r="T40" s="22"/>
      <c r="U40" s="23">
        <v>8.8000000000000007</v>
      </c>
      <c r="V40" s="24"/>
      <c r="W40" s="21" t="s">
        <v>36</v>
      </c>
      <c r="X40" s="20" t="s">
        <v>262</v>
      </c>
      <c r="Y40" s="22" t="str">
        <f>VLOOKUP(A40,'[2]chen TL'!$D$2:$BD$38,53,0)</f>
        <v>1034 /QĐ-ĐHKT ngày 2 tháng 4 năm 2021</v>
      </c>
      <c r="Z40" s="48" t="str">
        <f>VLOOKUP(A40,'[2]chen TL'!$D$2:$R$38,15,0)</f>
        <v>PGS.TS. Trịnh Thị Hoa Mai</v>
      </c>
      <c r="AA40" s="48" t="str">
        <f>VLOOKUP(A40,'[2]chen TL'!$D$2:$U$38,18,0)</f>
        <v>PGS.TS. Mai Thu Hiền</v>
      </c>
      <c r="AB40" s="48" t="str">
        <f>VLOOKUP(A40,'[2]chen TL'!$D$2:$X$38,21,0)</f>
        <v>PGS.TS. Trần Đăng Khâm</v>
      </c>
      <c r="AC40" s="48" t="str">
        <f>VLOOKUP(A40,'[2]chen TL'!$D$2:$AA$38,21,0)</f>
        <v>PGS.TS. Trần Đăng Khâm</v>
      </c>
      <c r="AD40" s="48" t="str">
        <f>VLOOKUP(A40,'[2]chen TL'!$D$2:$AD$38,24,0)</f>
        <v>TS. Nguyễn Phú Hà</v>
      </c>
      <c r="AE40" s="21" t="str">
        <f>VLOOKUP(A40,'[2]chen TL'!$D$2:$AT$38,43,0)</f>
        <v>ngày 13 tháng 4 năm 2021</v>
      </c>
      <c r="AF40" s="19" t="s">
        <v>65</v>
      </c>
      <c r="AG40" s="52" t="s">
        <v>66</v>
      </c>
      <c r="AH40" s="38" t="s">
        <v>64</v>
      </c>
      <c r="AJ40" s="2" t="e">
        <f>VLOOKUP(A41,[1]QLKT!$AA$10:$AC$111,3,0)</f>
        <v>#N/A</v>
      </c>
      <c r="AK40" s="2" t="e">
        <f>VLOOKUP(A40,[3]Sheet1!$A$1:$E$81,5,0)</f>
        <v>#N/A</v>
      </c>
    </row>
    <row r="41" spans="1:40" ht="49.5" hidden="1">
      <c r="A41" s="1" t="str">
        <f t="shared" si="0"/>
        <v>Hồ Thị Hồng Vân 17/01/1978</v>
      </c>
      <c r="B41" s="16">
        <v>35</v>
      </c>
      <c r="C41" s="20">
        <v>18057745</v>
      </c>
      <c r="D41" s="28" t="s">
        <v>67</v>
      </c>
      <c r="E41" s="29" t="s">
        <v>68</v>
      </c>
      <c r="F41" s="18"/>
      <c r="G41" s="30" t="s">
        <v>69</v>
      </c>
      <c r="H41" s="20" t="s">
        <v>207</v>
      </c>
      <c r="I41" s="20" t="s">
        <v>37</v>
      </c>
      <c r="J41" s="16" t="s">
        <v>371</v>
      </c>
      <c r="K41" s="20" t="s">
        <v>39</v>
      </c>
      <c r="L41" s="16"/>
      <c r="M41" s="21" t="s">
        <v>45</v>
      </c>
      <c r="N41" s="21"/>
      <c r="O41" s="16" t="s">
        <v>274</v>
      </c>
      <c r="P41" s="16" t="s">
        <v>275</v>
      </c>
      <c r="Q41" s="16" t="s">
        <v>81</v>
      </c>
      <c r="R41" s="16" t="s">
        <v>276</v>
      </c>
      <c r="S41" s="21">
        <v>3.23</v>
      </c>
      <c r="T41" s="22"/>
      <c r="U41" s="23">
        <v>8.5</v>
      </c>
      <c r="V41" s="24"/>
      <c r="W41" s="21" t="s">
        <v>36</v>
      </c>
      <c r="X41" s="20" t="s">
        <v>262</v>
      </c>
      <c r="Y41" s="22" t="str">
        <f>VLOOKUP(A41,'[2]chen TL'!$D$2:$BD$38,53,0)</f>
        <v>1031 /QĐ-ĐHKT ngày 2 tháng 4 năm 2021</v>
      </c>
      <c r="Z41" s="48" t="str">
        <f>VLOOKUP(A41,'[2]chen TL'!$D$2:$R$38,15,0)</f>
        <v>TS. Đinh Thị Thanh Vân</v>
      </c>
      <c r="AA41" s="48" t="str">
        <f>VLOOKUP(A41,'[2]chen TL'!$D$2:$U$38,18,0)</f>
        <v>PGS.TS. Nguyễn Thị Bất</v>
      </c>
      <c r="AB41" s="48" t="str">
        <f>VLOOKUP(A41,'[2]chen TL'!$D$2:$X$38,21,0)</f>
        <v>TS. Nguyễn Thế Hùng</v>
      </c>
      <c r="AC41" s="48" t="str">
        <f>VLOOKUP(A41,'[2]chen TL'!$D$2:$AA$38,21,0)</f>
        <v>TS. Nguyễn Thế Hùng</v>
      </c>
      <c r="AD41" s="48" t="str">
        <f>VLOOKUP(A41,'[2]chen TL'!$D$2:$AD$38,24,0)</f>
        <v>TS. Vũ Thị Loan</v>
      </c>
      <c r="AE41" s="21" t="str">
        <f>VLOOKUP(A41,'[2]chen TL'!$D$2:$AT$38,43,0)</f>
        <v>ngày 14 tháng 4 năm 2021</v>
      </c>
      <c r="AF41" s="19" t="s">
        <v>70</v>
      </c>
      <c r="AG41" s="52" t="s">
        <v>71</v>
      </c>
      <c r="AH41" s="38" t="s">
        <v>64</v>
      </c>
      <c r="AI41" s="3">
        <v>1</v>
      </c>
      <c r="AJ41" s="2" t="e">
        <f>VLOOKUP(#REF!,[1]QLKT!$AA$10:$AC$111,3,0)</f>
        <v>#REF!</v>
      </c>
      <c r="AK41" s="2" t="e">
        <f>VLOOKUP(A41,[3]Sheet1!$A$1:$E$81,5,0)</f>
        <v>#N/A</v>
      </c>
    </row>
    <row r="42" spans="1:40" ht="82.5" hidden="1">
      <c r="A42" s="1" t="str">
        <f t="shared" si="0"/>
        <v>Trần Thị Nga 16/12/1985</v>
      </c>
      <c r="B42" s="16">
        <v>36</v>
      </c>
      <c r="C42" s="20">
        <v>17058377</v>
      </c>
      <c r="D42" s="28" t="s">
        <v>352</v>
      </c>
      <c r="E42" s="29" t="s">
        <v>353</v>
      </c>
      <c r="F42" s="18"/>
      <c r="G42" s="30" t="s">
        <v>354</v>
      </c>
      <c r="H42" s="20" t="s">
        <v>355</v>
      </c>
      <c r="I42" s="20" t="s">
        <v>37</v>
      </c>
      <c r="J42" s="16" t="s">
        <v>38</v>
      </c>
      <c r="K42" s="20" t="s">
        <v>121</v>
      </c>
      <c r="L42" s="16"/>
      <c r="M42" s="21"/>
      <c r="N42" s="21"/>
      <c r="O42" s="16" t="s">
        <v>356</v>
      </c>
      <c r="P42" s="16" t="s">
        <v>357</v>
      </c>
      <c r="Q42" s="16" t="s">
        <v>177</v>
      </c>
      <c r="R42" s="16" t="s">
        <v>358</v>
      </c>
      <c r="S42" s="21">
        <v>3.01</v>
      </c>
      <c r="T42" s="22"/>
      <c r="U42" s="23">
        <v>8.8000000000000007</v>
      </c>
      <c r="V42" s="24"/>
      <c r="W42" s="21" t="s">
        <v>33</v>
      </c>
      <c r="X42" s="20" t="s">
        <v>241</v>
      </c>
      <c r="Y42" s="22" t="str">
        <f>VLOOKUP(A42,'[2]chen TL'!$D$2:$BD$38,53,0)</f>
        <v>1112 /QĐ-ĐHKT ngày 9 tháng 4 năm 2021</v>
      </c>
      <c r="Z42" s="48" t="str">
        <f>VLOOKUP(A42,'[2]chen TL'!$D$2:$R$38,15,0)</f>
        <v>PGS.TS. Phạm Văn Dũng</v>
      </c>
      <c r="AA42" s="48" t="str">
        <f>VLOOKUP(A42,'[2]chen TL'!$D$2:$U$38,18,0)</f>
        <v>PGS.TS. Đặng Thị Phương Hoa</v>
      </c>
      <c r="AB42" s="48" t="str">
        <f>VLOOKUP(A42,'[2]chen TL'!$D$2:$X$38,21,0)</f>
        <v>TS. Lê Kim Sa</v>
      </c>
      <c r="AC42" s="48" t="str">
        <f>VLOOKUP(A42,'[2]chen TL'!$D$2:$AA$38,21,0)</f>
        <v>TS. Lê Kim Sa</v>
      </c>
      <c r="AD42" s="48" t="str">
        <f>VLOOKUP(A42,'[2]chen TL'!$D$2:$AD$38,24,0)</f>
        <v>TS. Nguyễn Thị Hương Lan</v>
      </c>
      <c r="AE42" s="21" t="str">
        <f>VLOOKUP(A42,'[2]chen TL'!$D$2:$AT$38,43,0)</f>
        <v>ngày 23 tháng 4 năm 2021</v>
      </c>
      <c r="AF42" s="19" t="s">
        <v>368</v>
      </c>
      <c r="AG42" s="52" t="s">
        <v>369</v>
      </c>
      <c r="AH42" s="58" t="s">
        <v>359</v>
      </c>
      <c r="AJ42" s="2"/>
      <c r="AK42" s="2"/>
    </row>
    <row r="43" spans="1:40" ht="47.25" hidden="1" customHeight="1">
      <c r="A43" s="1" t="str">
        <f t="shared" si="0"/>
        <v>Vũ Thị Lương 14/10/1985</v>
      </c>
      <c r="B43" s="16">
        <v>37</v>
      </c>
      <c r="C43" s="20">
        <v>17058133</v>
      </c>
      <c r="D43" s="28" t="s">
        <v>360</v>
      </c>
      <c r="E43" s="29" t="s">
        <v>361</v>
      </c>
      <c r="F43" s="18"/>
      <c r="G43" s="30" t="s">
        <v>362</v>
      </c>
      <c r="H43" s="20" t="s">
        <v>349</v>
      </c>
      <c r="I43" s="20" t="s">
        <v>37</v>
      </c>
      <c r="J43" s="16" t="s">
        <v>38</v>
      </c>
      <c r="K43" s="20" t="s">
        <v>121</v>
      </c>
      <c r="L43" s="16">
        <v>60340410</v>
      </c>
      <c r="M43" s="21"/>
      <c r="N43" s="21"/>
      <c r="O43" s="16" t="s">
        <v>363</v>
      </c>
      <c r="P43" s="16" t="s">
        <v>347</v>
      </c>
      <c r="Q43" s="16" t="s">
        <v>124</v>
      </c>
      <c r="R43" s="16" t="s">
        <v>364</v>
      </c>
      <c r="S43" s="21">
        <v>3.15</v>
      </c>
      <c r="T43" s="22"/>
      <c r="U43" s="23">
        <v>8.5</v>
      </c>
      <c r="V43" s="24"/>
      <c r="W43" s="21" t="s">
        <v>33</v>
      </c>
      <c r="X43" s="20" t="s">
        <v>365</v>
      </c>
      <c r="Y43" s="22" t="str">
        <f>VLOOKUP(A43,'[2]chen TL'!$D$2:$BD$38,53,0)</f>
        <v>1113 /QĐ-ĐHKT ngày 9 tháng 4 năm 2021</v>
      </c>
      <c r="Z43" s="48" t="str">
        <f>VLOOKUP(A43,'[2]chen TL'!$D$2:$R$38,15,0)</f>
        <v>PGS.TS. Phạm Văn Dũng</v>
      </c>
      <c r="AA43" s="48" t="str">
        <f>VLOOKUP(A43,'[2]chen TL'!$D$2:$U$38,18,0)</f>
        <v>TS. Lê Kim Sa</v>
      </c>
      <c r="AB43" s="48" t="str">
        <f>VLOOKUP(A43,'[2]chen TL'!$D$2:$X$38,21,0)</f>
        <v>PGS.TS. Phạm Thị Hồng Điệp</v>
      </c>
      <c r="AC43" s="48" t="str">
        <f>VLOOKUP(A43,'[2]chen TL'!$D$2:$AA$38,21,0)</f>
        <v>PGS.TS. Phạm Thị Hồng Điệp</v>
      </c>
      <c r="AD43" s="48" t="str">
        <f>VLOOKUP(A43,'[2]chen TL'!$D$2:$AD$38,24,0)</f>
        <v>TS. Nguyễn Thị Hương Lan</v>
      </c>
      <c r="AE43" s="21" t="str">
        <f>VLOOKUP(A43,'[2]chen TL'!$D$2:$AT$38,43,0)</f>
        <v>ngày 23 tháng 4 năm 2021</v>
      </c>
      <c r="AF43" s="19" t="s">
        <v>366</v>
      </c>
      <c r="AG43" s="52" t="s">
        <v>367</v>
      </c>
      <c r="AH43" s="59">
        <f>7350+13350</f>
        <v>20700</v>
      </c>
      <c r="AJ43" s="2"/>
      <c r="AK43" s="2"/>
    </row>
    <row r="44" spans="1:40" ht="39" hidden="1" customHeight="1">
      <c r="A44" s="1" t="str">
        <f>TRIM(D44)&amp;" "&amp;TRIM(E44)&amp;" "&amp;TRIM(G44)</f>
        <v xml:space="preserve">  </v>
      </c>
      <c r="B44" s="166" t="s">
        <v>370</v>
      </c>
      <c r="C44" s="166"/>
      <c r="D44" s="166"/>
      <c r="E44" s="166"/>
      <c r="F44" s="166"/>
      <c r="G44" s="166"/>
      <c r="Y44" s="22"/>
    </row>
  </sheetData>
  <autoFilter ref="B6:S44">
    <filterColumn colId="3">
      <colorFilter dxfId="0"/>
    </filterColumn>
    <filterColumn colId="8">
      <filters>
        <filter val="Quản trị kinh doanh"/>
      </filters>
    </filterColumn>
  </autoFilter>
  <mergeCells count="2">
    <mergeCell ref="B4:AF4"/>
    <mergeCell ref="B44:G44"/>
  </mergeCells>
  <hyperlinks>
    <hyperlink ref="AG36" r:id="rId1"/>
    <hyperlink ref="AG33" r:id="rId2"/>
    <hyperlink ref="AG31" r:id="rId3"/>
    <hyperlink ref="AG40" r:id="rId4"/>
    <hyperlink ref="AG41" r:id="rId5"/>
    <hyperlink ref="AG28" r:id="rId6"/>
    <hyperlink ref="AG32" r:id="rId7"/>
    <hyperlink ref="AG34" r:id="rId8"/>
    <hyperlink ref="AG39" r:id="rId9"/>
    <hyperlink ref="AG18" r:id="rId10"/>
    <hyperlink ref="AG16" r:id="rId11"/>
    <hyperlink ref="AG13" r:id="rId12"/>
    <hyperlink ref="AG15" r:id="rId13"/>
    <hyperlink ref="AG38" r:id="rId14"/>
    <hyperlink ref="AG30" r:id="rId15"/>
    <hyperlink ref="AG22" r:id="rId16"/>
    <hyperlink ref="AG23" r:id="rId17"/>
    <hyperlink ref="AG21" r:id="rId18"/>
    <hyperlink ref="AG7" r:id="rId19"/>
    <hyperlink ref="AG37" r:id="rId20"/>
    <hyperlink ref="AG17" r:id="rId21"/>
    <hyperlink ref="AG12" r:id="rId22"/>
    <hyperlink ref="AG35" r:id="rId23"/>
    <hyperlink ref="AG19" r:id="rId24"/>
    <hyperlink ref="AG10" r:id="rId25"/>
    <hyperlink ref="AG24" r:id="rId26"/>
    <hyperlink ref="AG9" r:id="rId27"/>
    <hyperlink ref="AG11" r:id="rId28"/>
    <hyperlink ref="AG25" r:id="rId29"/>
    <hyperlink ref="AF14" r:id="rId30" display="dungnissanthanglong@gmail.com"/>
    <hyperlink ref="AG14" r:id="rId31"/>
    <hyperlink ref="AG20" r:id="rId32"/>
    <hyperlink ref="AG43" r:id="rId33"/>
    <hyperlink ref="AG42" r:id="rId34"/>
  </hyperlinks>
  <pageMargins left="0.19685039370078741" right="0.19685039370078741" top="0.51181102362204722" bottom="0.51181102362204722" header="0" footer="0"/>
  <pageSetup paperSize="9" scale="62" orientation="landscape" horizontalDpi="4294967295" verticalDpi="4294967295" r:id="rId35"/>
  <headerFooter>
    <oddFooter>&amp;CTrang &amp;P/&amp;N</oddFooter>
  </headerFooter>
  <rowBreaks count="1" manualBreakCount="1">
    <brk id="15" min="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view="pageBreakPreview" topLeftCell="B1" zoomScale="70" zoomScaleNormal="55" zoomScaleSheetLayoutView="70" workbookViewId="0">
      <pane ySplit="6" topLeftCell="A28" activePane="bottomLeft" state="frozen"/>
      <selection activeCell="E1" sqref="E1"/>
      <selection pane="bottomLeft" activeCell="AI1" sqref="AI1:AM1048576"/>
    </sheetView>
  </sheetViews>
  <sheetFormatPr defaultColWidth="9.1796875" defaultRowHeight="16.5"/>
  <cols>
    <col min="1" max="1" width="19.453125" style="3" hidden="1" customWidth="1"/>
    <col min="2" max="2" width="7" style="3" customWidth="1"/>
    <col min="3" max="3" width="13.54296875" style="5" customWidth="1"/>
    <col min="4" max="4" width="20.7265625" style="26" customWidth="1"/>
    <col min="5" max="5" width="9.7265625" style="26" customWidth="1"/>
    <col min="6" max="6" width="19.7265625" style="3" hidden="1" customWidth="1"/>
    <col min="7" max="7" width="14" style="3" customWidth="1"/>
    <col min="8" max="8" width="14.81640625" style="3" customWidth="1"/>
    <col min="9" max="9" width="8.26953125" style="5" hidden="1" customWidth="1"/>
    <col min="10" max="10" width="19" style="5" customWidth="1"/>
    <col min="11" max="11" width="15" style="3" customWidth="1"/>
    <col min="12" max="14" width="13.26953125" style="3" hidden="1" customWidth="1"/>
    <col min="15" max="15" width="42.54296875" style="6" hidden="1" customWidth="1"/>
    <col min="16" max="18" width="15.81640625" style="3" hidden="1" customWidth="1"/>
    <col min="19" max="19" width="8.81640625" style="7" hidden="1" customWidth="1"/>
    <col min="20" max="20" width="10.81640625" style="3" hidden="1" customWidth="1"/>
    <col min="21" max="21" width="8" style="7" hidden="1" customWidth="1"/>
    <col min="22" max="22" width="10.81640625" style="3" hidden="1" customWidth="1"/>
    <col min="23" max="23" width="10.54296875" style="3" hidden="1" customWidth="1"/>
    <col min="24" max="24" width="20.453125" style="5" hidden="1" customWidth="1"/>
    <col min="25" max="25" width="16.54296875" style="3" hidden="1" customWidth="1"/>
    <col min="26" max="26" width="15.1796875" style="3" hidden="1" customWidth="1"/>
    <col min="27" max="27" width="13.453125" style="3" hidden="1" customWidth="1"/>
    <col min="28" max="28" width="12.26953125" style="3" hidden="1" customWidth="1"/>
    <col min="29" max="29" width="14.81640625" style="3" hidden="1" customWidth="1"/>
    <col min="30" max="30" width="13" style="3" hidden="1" customWidth="1"/>
    <col min="31" max="31" width="12.26953125" style="3" hidden="1" customWidth="1"/>
    <col min="32" max="32" width="18.26953125" style="3" hidden="1" customWidth="1"/>
    <col min="33" max="33" width="12.54296875" style="3" hidden="1" customWidth="1"/>
    <col min="34" max="34" width="18.1796875" style="36" hidden="1" customWidth="1"/>
    <col min="35" max="35" width="13" style="3" hidden="1" customWidth="1"/>
    <col min="36" max="36" width="16.54296875" style="3" hidden="1" customWidth="1"/>
    <col min="37" max="39" width="9.1796875" style="3" hidden="1" customWidth="1"/>
    <col min="40" max="16384" width="9.1796875" style="3"/>
  </cols>
  <sheetData>
    <row r="1" spans="1:40" ht="20.25" customHeight="1">
      <c r="B1" s="8" t="s">
        <v>9</v>
      </c>
      <c r="D1" s="4"/>
      <c r="E1" s="4"/>
    </row>
    <row r="2" spans="1:40" ht="19.5" customHeight="1">
      <c r="B2" s="8" t="s">
        <v>383</v>
      </c>
      <c r="D2" s="4"/>
      <c r="E2" s="4"/>
    </row>
    <row r="3" spans="1:40" ht="12" customHeight="1">
      <c r="D3" s="4"/>
      <c r="E3" s="4"/>
    </row>
    <row r="4" spans="1:40" s="2" customFormat="1" ht="48" customHeight="1">
      <c r="B4" s="165" t="s">
        <v>47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H4" s="36"/>
    </row>
    <row r="5" spans="1:40" s="2" customFormat="1" ht="11.25" customHeight="1">
      <c r="B5" s="9"/>
      <c r="C5" s="11"/>
      <c r="D5" s="10"/>
      <c r="E5" s="10"/>
      <c r="I5" s="11"/>
      <c r="J5" s="11"/>
      <c r="O5" s="6"/>
      <c r="S5" s="12"/>
      <c r="U5" s="12"/>
      <c r="X5" s="11"/>
      <c r="AH5" s="36"/>
    </row>
    <row r="6" spans="1:40" s="2" customFormat="1" ht="43.5" customHeight="1">
      <c r="B6" s="13" t="s">
        <v>32</v>
      </c>
      <c r="C6" s="13" t="s">
        <v>12</v>
      </c>
      <c r="D6" s="169" t="s">
        <v>11</v>
      </c>
      <c r="E6" s="170"/>
      <c r="F6" s="14" t="s">
        <v>11</v>
      </c>
      <c r="G6" s="13" t="s">
        <v>0</v>
      </c>
      <c r="H6" s="13" t="s">
        <v>1</v>
      </c>
      <c r="I6" s="13" t="s">
        <v>2</v>
      </c>
      <c r="J6" s="13" t="s">
        <v>3</v>
      </c>
      <c r="K6" s="13" t="s">
        <v>4</v>
      </c>
      <c r="L6" s="13" t="s">
        <v>5</v>
      </c>
      <c r="M6" s="13" t="s">
        <v>7</v>
      </c>
      <c r="N6" s="34" t="s">
        <v>30</v>
      </c>
      <c r="O6" s="13" t="s">
        <v>6</v>
      </c>
      <c r="P6" s="13" t="s">
        <v>13</v>
      </c>
      <c r="Q6" s="31" t="s">
        <v>14</v>
      </c>
      <c r="R6" s="34" t="s">
        <v>19</v>
      </c>
      <c r="S6" s="15" t="s">
        <v>17</v>
      </c>
      <c r="T6" s="35" t="s">
        <v>29</v>
      </c>
      <c r="U6" s="15" t="s">
        <v>15</v>
      </c>
      <c r="V6" s="35" t="s">
        <v>16</v>
      </c>
      <c r="W6" s="13" t="s">
        <v>31</v>
      </c>
      <c r="X6" s="35" t="s">
        <v>18</v>
      </c>
      <c r="Y6" s="13" t="s">
        <v>20</v>
      </c>
      <c r="Z6" s="31" t="s">
        <v>24</v>
      </c>
      <c r="AA6" s="13" t="s">
        <v>25</v>
      </c>
      <c r="AB6" s="13" t="s">
        <v>26</v>
      </c>
      <c r="AC6" s="13" t="s">
        <v>27</v>
      </c>
      <c r="AD6" s="13" t="s">
        <v>28</v>
      </c>
      <c r="AE6" s="13" t="s">
        <v>21</v>
      </c>
      <c r="AF6" s="13" t="s">
        <v>22</v>
      </c>
      <c r="AG6" s="13" t="s">
        <v>23</v>
      </c>
      <c r="AH6" s="37" t="s">
        <v>8</v>
      </c>
      <c r="AI6" s="11"/>
      <c r="AJ6" s="2" t="e">
        <f>VLOOKUP(A10,[1]QLKT!$AA$10:$AC$111,3,0)</f>
        <v>#N/A</v>
      </c>
      <c r="AK6" s="2" t="s">
        <v>258</v>
      </c>
    </row>
    <row r="7" spans="1:40" s="2" customFormat="1" ht="42.75" customHeight="1">
      <c r="B7" s="16">
        <v>1</v>
      </c>
      <c r="C7" s="16">
        <v>18057501</v>
      </c>
      <c r="D7" s="28" t="s">
        <v>198</v>
      </c>
      <c r="E7" s="29" t="s">
        <v>199</v>
      </c>
      <c r="F7" s="18"/>
      <c r="G7" s="19" t="s">
        <v>200</v>
      </c>
      <c r="H7" s="16" t="s">
        <v>294</v>
      </c>
      <c r="I7" s="16" t="s">
        <v>37</v>
      </c>
      <c r="J7" s="16" t="s">
        <v>38</v>
      </c>
      <c r="K7" s="16" t="s">
        <v>39</v>
      </c>
      <c r="L7" s="16"/>
      <c r="M7" s="21" t="s">
        <v>100</v>
      </c>
      <c r="N7" s="42"/>
      <c r="O7" s="16" t="s">
        <v>326</v>
      </c>
      <c r="P7" s="16" t="s">
        <v>327</v>
      </c>
      <c r="Q7" s="43" t="s">
        <v>81</v>
      </c>
      <c r="R7" s="44" t="s">
        <v>328</v>
      </c>
      <c r="S7" s="21"/>
      <c r="T7" s="45"/>
      <c r="U7" s="23"/>
      <c r="V7" s="46"/>
      <c r="W7" s="21" t="s">
        <v>33</v>
      </c>
      <c r="X7" s="54" t="s">
        <v>262</v>
      </c>
      <c r="Y7" s="22"/>
      <c r="Z7" s="48"/>
      <c r="AA7" s="21"/>
      <c r="AB7" s="21"/>
      <c r="AC7" s="21"/>
      <c r="AD7" s="21"/>
      <c r="AE7" s="21"/>
      <c r="AF7" s="19" t="s">
        <v>201</v>
      </c>
      <c r="AG7" s="52" t="s">
        <v>202</v>
      </c>
      <c r="AH7" s="38">
        <v>7350</v>
      </c>
      <c r="AI7" s="5"/>
      <c r="AJ7" s="2" t="e">
        <f>VLOOKUP(A8,[1]QLKT!$AA$10:$AC$111,3,0)</f>
        <v>#N/A</v>
      </c>
      <c r="AK7" s="2" t="e">
        <f>VLOOKUP(A7,[3]Sheet1!$A$1:$E$81,5,0)</f>
        <v>#N/A</v>
      </c>
      <c r="AL7" s="3"/>
      <c r="AM7" s="3"/>
      <c r="AN7" s="3"/>
    </row>
    <row r="8" spans="1:40" s="2" customFormat="1" ht="42.75" customHeight="1">
      <c r="B8" s="16">
        <v>2</v>
      </c>
      <c r="C8" s="16">
        <v>17058234</v>
      </c>
      <c r="D8" s="28" t="s">
        <v>188</v>
      </c>
      <c r="E8" s="29" t="s">
        <v>73</v>
      </c>
      <c r="F8" s="18"/>
      <c r="G8" s="19" t="s">
        <v>244</v>
      </c>
      <c r="H8" s="16" t="s">
        <v>119</v>
      </c>
      <c r="I8" s="16" t="s">
        <v>35</v>
      </c>
      <c r="J8" s="16" t="s">
        <v>120</v>
      </c>
      <c r="K8" s="16" t="s">
        <v>121</v>
      </c>
      <c r="L8" s="16"/>
      <c r="M8" s="21"/>
      <c r="N8" s="42"/>
      <c r="O8" s="16" t="s">
        <v>245</v>
      </c>
      <c r="P8" s="16" t="s">
        <v>246</v>
      </c>
      <c r="Q8" s="43" t="s">
        <v>124</v>
      </c>
      <c r="R8" s="44" t="s">
        <v>247</v>
      </c>
      <c r="S8" s="21"/>
      <c r="T8" s="45"/>
      <c r="U8" s="23"/>
      <c r="V8" s="46"/>
      <c r="W8" s="21" t="s">
        <v>33</v>
      </c>
      <c r="X8" s="54" t="s">
        <v>241</v>
      </c>
      <c r="Y8" s="22"/>
      <c r="Z8" s="48"/>
      <c r="AA8" s="21"/>
      <c r="AB8" s="21"/>
      <c r="AC8" s="21"/>
      <c r="AD8" s="21"/>
      <c r="AE8" s="21"/>
      <c r="AF8" s="19" t="s">
        <v>248</v>
      </c>
      <c r="AG8" s="52" t="s">
        <v>249</v>
      </c>
      <c r="AH8" s="38">
        <v>21375</v>
      </c>
      <c r="AI8" s="5"/>
      <c r="AJ8" s="2" t="e">
        <f>VLOOKUP(A9,[1]QLKT!$AA$10:$AC$111,3,0)</f>
        <v>#N/A</v>
      </c>
      <c r="AK8" s="2" t="e">
        <f>VLOOKUP(A8,[3]Sheet1!$A$1:$E$81,5,0)</f>
        <v>#N/A</v>
      </c>
      <c r="AL8" s="3"/>
      <c r="AM8" s="3"/>
      <c r="AN8" s="3"/>
    </row>
    <row r="9" spans="1:40" s="2" customFormat="1" ht="42.75" customHeight="1">
      <c r="B9" s="16">
        <v>3</v>
      </c>
      <c r="C9" s="16">
        <v>18057698</v>
      </c>
      <c r="D9" s="28" t="s">
        <v>72</v>
      </c>
      <c r="E9" s="29" t="s">
        <v>73</v>
      </c>
      <c r="F9" s="18"/>
      <c r="G9" s="19" t="s">
        <v>74</v>
      </c>
      <c r="H9" s="16" t="s">
        <v>207</v>
      </c>
      <c r="I9" s="16" t="s">
        <v>35</v>
      </c>
      <c r="J9" s="16" t="s">
        <v>371</v>
      </c>
      <c r="K9" s="16" t="s">
        <v>39</v>
      </c>
      <c r="L9" s="16"/>
      <c r="M9" s="21" t="s">
        <v>45</v>
      </c>
      <c r="N9" s="42"/>
      <c r="O9" s="16" t="s">
        <v>277</v>
      </c>
      <c r="P9" s="16" t="s">
        <v>278</v>
      </c>
      <c r="Q9" s="43" t="s">
        <v>279</v>
      </c>
      <c r="R9" s="44" t="s">
        <v>280</v>
      </c>
      <c r="S9" s="21"/>
      <c r="T9" s="45"/>
      <c r="U9" s="23"/>
      <c r="V9" s="46"/>
      <c r="W9" s="21" t="s">
        <v>36</v>
      </c>
      <c r="X9" s="54" t="s">
        <v>262</v>
      </c>
      <c r="Y9" s="22"/>
      <c r="Z9" s="48"/>
      <c r="AA9" s="21"/>
      <c r="AB9" s="21"/>
      <c r="AC9" s="21"/>
      <c r="AD9" s="21"/>
      <c r="AE9" s="21"/>
      <c r="AF9" s="19" t="s">
        <v>75</v>
      </c>
      <c r="AG9" s="52" t="s">
        <v>76</v>
      </c>
      <c r="AH9" s="38" t="s">
        <v>64</v>
      </c>
      <c r="AI9" s="5"/>
      <c r="AJ9" s="2" t="e">
        <f>VLOOKUP(A10,[1]QLKT!$AA$10:$AC$111,3,0)</f>
        <v>#N/A</v>
      </c>
      <c r="AK9" s="2" t="e">
        <f>VLOOKUP(A9,[3]Sheet1!$A$1:$E$81,5,0)</f>
        <v>#N/A</v>
      </c>
      <c r="AL9" s="3"/>
      <c r="AM9" s="3"/>
      <c r="AN9" s="3" t="s">
        <v>373</v>
      </c>
    </row>
    <row r="10" spans="1:40" ht="42.75" customHeight="1">
      <c r="A10" s="1" t="str">
        <f t="shared" ref="A10:A42" si="0">TRIM(D10)&amp;" "&amp;TRIM(E10)&amp;" "&amp;TRIM(G10)</f>
        <v>Nguyễn Thị Dung 16/11/1995</v>
      </c>
      <c r="B10" s="16">
        <v>4</v>
      </c>
      <c r="C10" s="25" t="s">
        <v>139</v>
      </c>
      <c r="D10" s="28" t="s">
        <v>128</v>
      </c>
      <c r="E10" s="29" t="s">
        <v>41</v>
      </c>
      <c r="F10" s="18"/>
      <c r="G10" s="19" t="s">
        <v>136</v>
      </c>
      <c r="H10" s="16" t="s">
        <v>34</v>
      </c>
      <c r="I10" s="16" t="s">
        <v>37</v>
      </c>
      <c r="J10" s="16" t="s">
        <v>371</v>
      </c>
      <c r="K10" s="16" t="s">
        <v>121</v>
      </c>
      <c r="L10" s="16"/>
      <c r="M10" s="21" t="s">
        <v>45</v>
      </c>
      <c r="N10" s="21"/>
      <c r="O10" s="16" t="s">
        <v>137</v>
      </c>
      <c r="P10" s="16" t="s">
        <v>138</v>
      </c>
      <c r="Q10" s="16" t="s">
        <v>140</v>
      </c>
      <c r="R10" s="25" t="s">
        <v>141</v>
      </c>
      <c r="S10" s="21"/>
      <c r="T10" s="22"/>
      <c r="U10" s="23"/>
      <c r="V10" s="24"/>
      <c r="W10" s="21" t="s">
        <v>82</v>
      </c>
      <c r="X10" s="16" t="s">
        <v>380</v>
      </c>
      <c r="Y10" s="22"/>
      <c r="Z10" s="21"/>
      <c r="AA10" s="21"/>
      <c r="AB10" s="21"/>
      <c r="AC10" s="21"/>
      <c r="AD10" s="21"/>
      <c r="AE10" s="21"/>
      <c r="AF10" s="19" t="s">
        <v>142</v>
      </c>
      <c r="AG10" s="52" t="s">
        <v>143</v>
      </c>
      <c r="AH10" s="38">
        <v>21375</v>
      </c>
      <c r="AI10" s="5"/>
      <c r="AJ10" s="2" t="e">
        <f>VLOOKUP(A11,[1]QLKT!$AA$10:$AC$111,3,0)</f>
        <v>#N/A</v>
      </c>
      <c r="AK10" s="2" t="e">
        <f>VLOOKUP(A10,[3]Sheet1!$A$1:$E$81,5,0)</f>
        <v>#N/A</v>
      </c>
    </row>
    <row r="11" spans="1:40" ht="42.75" customHeight="1">
      <c r="A11" s="1" t="str">
        <f t="shared" si="0"/>
        <v>Nguyễn Thị Thanh Dung 14/12/1989</v>
      </c>
      <c r="B11" s="16">
        <v>5</v>
      </c>
      <c r="C11" s="16">
        <v>18057700</v>
      </c>
      <c r="D11" s="28" t="s">
        <v>58</v>
      </c>
      <c r="E11" s="29" t="s">
        <v>41</v>
      </c>
      <c r="F11" s="18"/>
      <c r="G11" s="19" t="s">
        <v>59</v>
      </c>
      <c r="H11" s="16" t="s">
        <v>267</v>
      </c>
      <c r="I11" s="16" t="s">
        <v>37</v>
      </c>
      <c r="J11" s="16" t="s">
        <v>371</v>
      </c>
      <c r="K11" s="16" t="s">
        <v>39</v>
      </c>
      <c r="L11" s="16"/>
      <c r="M11" s="21" t="s">
        <v>45</v>
      </c>
      <c r="N11" s="21"/>
      <c r="O11" s="16" t="s">
        <v>268</v>
      </c>
      <c r="P11" s="16" t="s">
        <v>269</v>
      </c>
      <c r="Q11" s="16" t="s">
        <v>81</v>
      </c>
      <c r="R11" s="16" t="s">
        <v>270</v>
      </c>
      <c r="S11" s="21"/>
      <c r="T11" s="22"/>
      <c r="U11" s="23"/>
      <c r="V11" s="24"/>
      <c r="W11" s="21" t="s">
        <v>33</v>
      </c>
      <c r="X11" s="16" t="s">
        <v>262</v>
      </c>
      <c r="Y11" s="22"/>
      <c r="Z11" s="21"/>
      <c r="AA11" s="21"/>
      <c r="AB11" s="21"/>
      <c r="AC11" s="21"/>
      <c r="AD11" s="21"/>
      <c r="AE11" s="21"/>
      <c r="AF11" s="19" t="s">
        <v>60</v>
      </c>
      <c r="AG11" s="52" t="s">
        <v>61</v>
      </c>
      <c r="AH11" s="38">
        <v>7350</v>
      </c>
      <c r="AI11" s="5"/>
      <c r="AJ11" s="2" t="e">
        <f>VLOOKUP(A12,[1]QLKT!$AA$10:$AC$111,3,0)</f>
        <v>#N/A</v>
      </c>
      <c r="AK11" s="2" t="e">
        <f>VLOOKUP(A11,[3]Sheet1!$A$1:$E$81,5,0)</f>
        <v>#N/A</v>
      </c>
    </row>
    <row r="12" spans="1:40" ht="42.75" customHeight="1">
      <c r="A12" s="1" t="str">
        <f t="shared" si="0"/>
        <v>Nguyễn Doãn Dũng 28/03/1984</v>
      </c>
      <c r="B12" s="16">
        <v>6</v>
      </c>
      <c r="C12" s="16">
        <v>18057088</v>
      </c>
      <c r="D12" s="28" t="s">
        <v>106</v>
      </c>
      <c r="E12" s="29" t="s">
        <v>107</v>
      </c>
      <c r="F12" s="18"/>
      <c r="G12" s="19" t="s">
        <v>108</v>
      </c>
      <c r="H12" s="16" t="s">
        <v>294</v>
      </c>
      <c r="I12" s="16" t="s">
        <v>35</v>
      </c>
      <c r="J12" s="16" t="s">
        <v>38</v>
      </c>
      <c r="K12" s="16" t="s">
        <v>39</v>
      </c>
      <c r="L12" s="16"/>
      <c r="M12" s="21" t="s">
        <v>100</v>
      </c>
      <c r="N12" s="21"/>
      <c r="O12" s="16" t="s">
        <v>295</v>
      </c>
      <c r="P12" s="16" t="s">
        <v>296</v>
      </c>
      <c r="Q12" s="16" t="s">
        <v>140</v>
      </c>
      <c r="R12" s="16" t="s">
        <v>297</v>
      </c>
      <c r="S12" s="21"/>
      <c r="T12" s="22"/>
      <c r="U12" s="23"/>
      <c r="V12" s="24"/>
      <c r="W12" s="21" t="s">
        <v>33</v>
      </c>
      <c r="X12" s="16" t="s">
        <v>298</v>
      </c>
      <c r="Y12" s="22"/>
      <c r="Z12" s="21"/>
      <c r="AA12" s="21"/>
      <c r="AB12" s="21"/>
      <c r="AC12" s="21"/>
      <c r="AD12" s="21"/>
      <c r="AE12" s="21"/>
      <c r="AF12" s="19" t="s">
        <v>109</v>
      </c>
      <c r="AG12" s="52" t="s">
        <v>110</v>
      </c>
      <c r="AH12" s="38" t="s">
        <v>64</v>
      </c>
      <c r="AI12" s="5"/>
      <c r="AJ12" s="2" t="e">
        <f>VLOOKUP(A13,[1]QLKT!$AA$10:$AC$111,3,0)</f>
        <v>#N/A</v>
      </c>
      <c r="AK12" s="2" t="e">
        <f>VLOOKUP(A12,[3]Sheet1!$A$1:$E$81,5,0)</f>
        <v>#N/A</v>
      </c>
    </row>
    <row r="13" spans="1:40" ht="42.75" customHeight="1">
      <c r="A13" s="1" t="str">
        <f t="shared" si="0"/>
        <v>Nguyễn Hữu Dũng 14/02/1987</v>
      </c>
      <c r="B13" s="16">
        <v>7</v>
      </c>
      <c r="C13" s="16">
        <v>18057089</v>
      </c>
      <c r="D13" s="28" t="s">
        <v>250</v>
      </c>
      <c r="E13" s="29" t="s">
        <v>107</v>
      </c>
      <c r="F13" s="18"/>
      <c r="G13" s="19" t="s">
        <v>251</v>
      </c>
      <c r="H13" s="16" t="s">
        <v>207</v>
      </c>
      <c r="I13" s="16" t="s">
        <v>35</v>
      </c>
      <c r="J13" s="16" t="s">
        <v>38</v>
      </c>
      <c r="K13" s="16" t="s">
        <v>39</v>
      </c>
      <c r="L13" s="16"/>
      <c r="M13" s="21"/>
      <c r="N13" s="21"/>
      <c r="O13" s="16" t="s">
        <v>346</v>
      </c>
      <c r="P13" s="16" t="s">
        <v>347</v>
      </c>
      <c r="Q13" s="16" t="s">
        <v>140</v>
      </c>
      <c r="R13" s="16" t="s">
        <v>348</v>
      </c>
      <c r="S13" s="21"/>
      <c r="T13" s="22"/>
      <c r="U13" s="23"/>
      <c r="V13" s="24"/>
      <c r="W13" s="21" t="s">
        <v>33</v>
      </c>
      <c r="X13" s="25" t="s">
        <v>298</v>
      </c>
      <c r="Y13" s="22"/>
      <c r="Z13" s="21"/>
      <c r="AA13" s="21"/>
      <c r="AB13" s="21"/>
      <c r="AC13" s="21"/>
      <c r="AD13" s="21"/>
      <c r="AE13" s="21"/>
      <c r="AF13" s="53" t="s">
        <v>252</v>
      </c>
      <c r="AG13" s="53" t="s">
        <v>253</v>
      </c>
      <c r="AH13" s="38">
        <v>7350</v>
      </c>
      <c r="AI13" s="5"/>
      <c r="AJ13" s="2" t="e">
        <f>VLOOKUP(#REF!,[1]QLKT!$AA$10:$AC$111,3,0)</f>
        <v>#REF!</v>
      </c>
      <c r="AK13" s="2" t="e">
        <f>VLOOKUP(A13,[3]Sheet1!$A$1:$E$81,5,0)</f>
        <v>#N/A</v>
      </c>
      <c r="AN13" s="50" t="s">
        <v>252</v>
      </c>
    </row>
    <row r="14" spans="1:40" ht="42.75" customHeight="1">
      <c r="A14" s="1" t="str">
        <f t="shared" si="0"/>
        <v>Lê Thị Thanh Giang 10/09/1984</v>
      </c>
      <c r="B14" s="16">
        <v>8</v>
      </c>
      <c r="C14" s="16">
        <v>18057519</v>
      </c>
      <c r="D14" s="28" t="s">
        <v>111</v>
      </c>
      <c r="E14" s="29" t="s">
        <v>112</v>
      </c>
      <c r="F14" s="18"/>
      <c r="G14" s="19" t="s">
        <v>113</v>
      </c>
      <c r="H14" s="16" t="s">
        <v>207</v>
      </c>
      <c r="I14" s="16" t="s">
        <v>37</v>
      </c>
      <c r="J14" s="16" t="s">
        <v>38</v>
      </c>
      <c r="K14" s="16" t="s">
        <v>39</v>
      </c>
      <c r="L14" s="16"/>
      <c r="M14" s="21" t="s">
        <v>100</v>
      </c>
      <c r="N14" s="21"/>
      <c r="O14" s="16" t="s">
        <v>299</v>
      </c>
      <c r="P14" s="16" t="s">
        <v>300</v>
      </c>
      <c r="Q14" s="16" t="s">
        <v>301</v>
      </c>
      <c r="R14" s="16" t="s">
        <v>302</v>
      </c>
      <c r="S14" s="21"/>
      <c r="T14" s="22"/>
      <c r="U14" s="23"/>
      <c r="V14" s="24"/>
      <c r="W14" s="21" t="s">
        <v>33</v>
      </c>
      <c r="X14" s="16" t="s">
        <v>262</v>
      </c>
      <c r="Y14" s="22"/>
      <c r="Z14" s="21"/>
      <c r="AA14" s="21"/>
      <c r="AB14" s="21"/>
      <c r="AC14" s="21"/>
      <c r="AD14" s="21"/>
      <c r="AE14" s="21"/>
      <c r="AF14" s="19" t="s">
        <v>114</v>
      </c>
      <c r="AG14" s="52" t="s">
        <v>115</v>
      </c>
      <c r="AH14" s="38" t="s">
        <v>64</v>
      </c>
      <c r="AI14" s="5"/>
      <c r="AJ14" s="2" t="e">
        <f>VLOOKUP(A15,[1]QLKT!$AA$10:$AC$111,3,0)</f>
        <v>#N/A</v>
      </c>
      <c r="AK14" s="2" t="e">
        <f>VLOOKUP(A14,[3]Sheet1!$A$1:$E$81,5,0)</f>
        <v>#N/A</v>
      </c>
    </row>
    <row r="15" spans="1:40" ht="42.75" customHeight="1">
      <c r="A15" s="1" t="str">
        <f t="shared" si="0"/>
        <v>Thân Thị Việt Hà 01/01/1993</v>
      </c>
      <c r="B15" s="16">
        <v>9</v>
      </c>
      <c r="C15" s="16">
        <v>18057706</v>
      </c>
      <c r="D15" s="28" t="s">
        <v>77</v>
      </c>
      <c r="E15" s="29" t="s">
        <v>78</v>
      </c>
      <c r="F15" s="18"/>
      <c r="G15" s="19" t="s">
        <v>79</v>
      </c>
      <c r="H15" s="16" t="s">
        <v>43</v>
      </c>
      <c r="I15" s="16" t="s">
        <v>37</v>
      </c>
      <c r="J15" s="16" t="s">
        <v>371</v>
      </c>
      <c r="K15" s="16" t="s">
        <v>39</v>
      </c>
      <c r="L15" s="16"/>
      <c r="M15" s="21" t="s">
        <v>45</v>
      </c>
      <c r="N15" s="21"/>
      <c r="O15" s="16" t="s">
        <v>281</v>
      </c>
      <c r="P15" s="16" t="s">
        <v>80</v>
      </c>
      <c r="Q15" s="16" t="s">
        <v>81</v>
      </c>
      <c r="R15" s="16" t="s">
        <v>282</v>
      </c>
      <c r="S15" s="21"/>
      <c r="T15" s="22"/>
      <c r="U15" s="23"/>
      <c r="V15" s="24"/>
      <c r="W15" s="21" t="s">
        <v>82</v>
      </c>
      <c r="X15" s="16" t="s">
        <v>262</v>
      </c>
      <c r="Y15" s="22"/>
      <c r="Z15" s="21"/>
      <c r="AA15" s="21"/>
      <c r="AB15" s="21"/>
      <c r="AC15" s="21"/>
      <c r="AD15" s="21"/>
      <c r="AE15" s="21"/>
      <c r="AF15" s="19" t="s">
        <v>83</v>
      </c>
      <c r="AG15" s="52" t="s">
        <v>84</v>
      </c>
      <c r="AH15" s="38" t="s">
        <v>64</v>
      </c>
      <c r="AI15" s="5"/>
      <c r="AJ15" s="2" t="e">
        <f>VLOOKUP(A16,[1]QLKT!$AA$10:$AC$111,3,0)</f>
        <v>#N/A</v>
      </c>
      <c r="AK15" s="2" t="e">
        <f>VLOOKUP(A15,[3]Sheet1!$A$1:$E$81,5,0)</f>
        <v>#N/A</v>
      </c>
      <c r="AN15" s="51"/>
    </row>
    <row r="16" spans="1:40" ht="42.75" customHeight="1">
      <c r="A16" s="1" t="str">
        <f t="shared" si="0"/>
        <v>Nguyễn Thị Thu Hằng 21/07/1986</v>
      </c>
      <c r="B16" s="16">
        <v>10</v>
      </c>
      <c r="C16" s="16">
        <v>18057525</v>
      </c>
      <c r="D16" s="28" t="s">
        <v>101</v>
      </c>
      <c r="E16" s="29" t="s">
        <v>102</v>
      </c>
      <c r="F16" s="18"/>
      <c r="G16" s="19" t="s">
        <v>103</v>
      </c>
      <c r="H16" s="16" t="s">
        <v>290</v>
      </c>
      <c r="I16" s="16" t="s">
        <v>37</v>
      </c>
      <c r="J16" s="16" t="s">
        <v>38</v>
      </c>
      <c r="K16" s="16" t="s">
        <v>39</v>
      </c>
      <c r="L16" s="16"/>
      <c r="M16" s="21" t="s">
        <v>100</v>
      </c>
      <c r="N16" s="21"/>
      <c r="O16" s="16" t="s">
        <v>291</v>
      </c>
      <c r="P16" s="16" t="s">
        <v>292</v>
      </c>
      <c r="Q16" s="16" t="s">
        <v>81</v>
      </c>
      <c r="R16" s="16" t="s">
        <v>293</v>
      </c>
      <c r="S16" s="21"/>
      <c r="T16" s="22"/>
      <c r="U16" s="23"/>
      <c r="V16" s="24"/>
      <c r="W16" s="21" t="s">
        <v>33</v>
      </c>
      <c r="X16" s="16" t="s">
        <v>262</v>
      </c>
      <c r="Y16" s="22"/>
      <c r="Z16" s="21"/>
      <c r="AA16" s="21"/>
      <c r="AB16" s="21"/>
      <c r="AC16" s="21"/>
      <c r="AD16" s="21"/>
      <c r="AE16" s="21"/>
      <c r="AF16" s="19" t="s">
        <v>104</v>
      </c>
      <c r="AG16" s="52" t="s">
        <v>105</v>
      </c>
      <c r="AH16" s="38" t="s">
        <v>64</v>
      </c>
      <c r="AI16" s="5"/>
      <c r="AJ16" s="2" t="e">
        <f>VLOOKUP(#REF!,[1]QLKT!$AA$10:$AC$111,3,0)</f>
        <v>#REF!</v>
      </c>
      <c r="AK16" s="2" t="e">
        <f>VLOOKUP(A16,[3]Sheet1!$A$1:$E$81,5,0)</f>
        <v>#N/A</v>
      </c>
    </row>
    <row r="17" spans="1:40" ht="42.75" customHeight="1">
      <c r="A17" s="1" t="str">
        <f t="shared" si="0"/>
        <v>Trần Thanh Hòa 15/08/1981</v>
      </c>
      <c r="B17" s="16">
        <v>11</v>
      </c>
      <c r="C17" s="16">
        <v>18057710</v>
      </c>
      <c r="D17" s="28" t="s">
        <v>53</v>
      </c>
      <c r="E17" s="29" t="s">
        <v>54</v>
      </c>
      <c r="F17" s="18"/>
      <c r="G17" s="19" t="s">
        <v>55</v>
      </c>
      <c r="H17" s="16" t="s">
        <v>34</v>
      </c>
      <c r="I17" s="16" t="s">
        <v>37</v>
      </c>
      <c r="J17" s="16" t="s">
        <v>371</v>
      </c>
      <c r="K17" s="16" t="s">
        <v>39</v>
      </c>
      <c r="L17" s="16"/>
      <c r="M17" s="21" t="s">
        <v>45</v>
      </c>
      <c r="N17" s="21"/>
      <c r="O17" s="16" t="s">
        <v>263</v>
      </c>
      <c r="P17" s="16" t="s">
        <v>264</v>
      </c>
      <c r="Q17" s="16" t="s">
        <v>265</v>
      </c>
      <c r="R17" s="16" t="s">
        <v>266</v>
      </c>
      <c r="S17" s="21"/>
      <c r="T17" s="22"/>
      <c r="U17" s="23"/>
      <c r="V17" s="24"/>
      <c r="W17" s="21" t="s">
        <v>33</v>
      </c>
      <c r="X17" s="16" t="s">
        <v>381</v>
      </c>
      <c r="Y17" s="22"/>
      <c r="Z17" s="21"/>
      <c r="AA17" s="21"/>
      <c r="AB17" s="21"/>
      <c r="AC17" s="21"/>
      <c r="AD17" s="21"/>
      <c r="AE17" s="21"/>
      <c r="AF17" s="19" t="s">
        <v>56</v>
      </c>
      <c r="AG17" s="52" t="s">
        <v>57</v>
      </c>
      <c r="AH17" s="38">
        <v>7350</v>
      </c>
      <c r="AI17" s="5"/>
      <c r="AJ17" s="2" t="e">
        <f>VLOOKUP(A18,[1]QLKT!$AA$10:$AC$111,3,0)</f>
        <v>#N/A</v>
      </c>
      <c r="AK17" s="2" t="e">
        <f>VLOOKUP(A17,[3]Sheet1!$A$1:$E$81,5,0)</f>
        <v>#N/A</v>
      </c>
    </row>
    <row r="18" spans="1:40" ht="42.75" customHeight="1">
      <c r="A18" s="1" t="str">
        <f t="shared" si="0"/>
        <v>Nguyễn Ngọc Hoàng 06/11/1988</v>
      </c>
      <c r="B18" s="16">
        <v>12</v>
      </c>
      <c r="C18" s="16">
        <v>18057610</v>
      </c>
      <c r="D18" s="28" t="s">
        <v>161</v>
      </c>
      <c r="E18" s="29" t="s">
        <v>162</v>
      </c>
      <c r="F18" s="18"/>
      <c r="G18" s="25" t="s">
        <v>163</v>
      </c>
      <c r="H18" s="16" t="s">
        <v>310</v>
      </c>
      <c r="I18" s="16" t="s">
        <v>35</v>
      </c>
      <c r="J18" s="16" t="s">
        <v>120</v>
      </c>
      <c r="K18" s="16" t="s">
        <v>39</v>
      </c>
      <c r="L18" s="16"/>
      <c r="M18" s="21"/>
      <c r="N18" s="21"/>
      <c r="O18" s="16" t="s">
        <v>311</v>
      </c>
      <c r="P18" s="16" t="s">
        <v>312</v>
      </c>
      <c r="Q18" s="16" t="s">
        <v>313</v>
      </c>
      <c r="R18" s="16" t="s">
        <v>314</v>
      </c>
      <c r="S18" s="21"/>
      <c r="T18" s="22"/>
      <c r="U18" s="23"/>
      <c r="V18" s="24"/>
      <c r="W18" s="21" t="s">
        <v>33</v>
      </c>
      <c r="X18" s="16" t="s">
        <v>262</v>
      </c>
      <c r="Y18" s="22"/>
      <c r="Z18" s="21"/>
      <c r="AA18" s="21"/>
      <c r="AB18" s="21"/>
      <c r="AC18" s="21"/>
      <c r="AD18" s="21"/>
      <c r="AE18" s="21"/>
      <c r="AF18" s="19" t="s">
        <v>164</v>
      </c>
      <c r="AG18" s="52" t="s">
        <v>165</v>
      </c>
      <c r="AH18" s="38">
        <v>7350</v>
      </c>
      <c r="AI18" s="5"/>
      <c r="AJ18" s="2" t="e">
        <f>VLOOKUP(A19,[1]QLKT!$AA$10:$AC$111,3,0)</f>
        <v>#N/A</v>
      </c>
      <c r="AK18" s="2" t="e">
        <f>VLOOKUP(A18,[3]Sheet1!$A$1:$E$81,5,0)</f>
        <v>#N/A</v>
      </c>
    </row>
    <row r="19" spans="1:40" ht="42.75" customHeight="1">
      <c r="A19" s="1" t="str">
        <f t="shared" si="0"/>
        <v>Dương Thị Mai Huê 14/07/1980</v>
      </c>
      <c r="B19" s="16">
        <v>13</v>
      </c>
      <c r="C19" s="16">
        <v>18057712</v>
      </c>
      <c r="D19" s="28" t="s">
        <v>85</v>
      </c>
      <c r="E19" s="29" t="s">
        <v>86</v>
      </c>
      <c r="F19" s="18"/>
      <c r="G19" s="19" t="s">
        <v>87</v>
      </c>
      <c r="H19" s="16" t="s">
        <v>207</v>
      </c>
      <c r="I19" s="16" t="s">
        <v>37</v>
      </c>
      <c r="J19" s="16" t="s">
        <v>371</v>
      </c>
      <c r="K19" s="16" t="s">
        <v>39</v>
      </c>
      <c r="L19" s="16"/>
      <c r="M19" s="21" t="s">
        <v>45</v>
      </c>
      <c r="N19" s="21"/>
      <c r="O19" s="16" t="s">
        <v>283</v>
      </c>
      <c r="P19" s="16" t="s">
        <v>284</v>
      </c>
      <c r="Q19" s="16" t="s">
        <v>81</v>
      </c>
      <c r="R19" s="16" t="s">
        <v>285</v>
      </c>
      <c r="S19" s="21"/>
      <c r="T19" s="22"/>
      <c r="U19" s="23"/>
      <c r="V19" s="24"/>
      <c r="W19" s="21" t="s">
        <v>33</v>
      </c>
      <c r="X19" s="16" t="s">
        <v>262</v>
      </c>
      <c r="Y19" s="22"/>
      <c r="Z19" s="21"/>
      <c r="AA19" s="21"/>
      <c r="AB19" s="21"/>
      <c r="AC19" s="21"/>
      <c r="AD19" s="21"/>
      <c r="AE19" s="21"/>
      <c r="AF19" s="19" t="s">
        <v>88</v>
      </c>
      <c r="AG19" s="52" t="s">
        <v>89</v>
      </c>
      <c r="AH19" s="38" t="s">
        <v>64</v>
      </c>
      <c r="AI19" s="5"/>
      <c r="AJ19" s="2" t="e">
        <f>VLOOKUP(A20,[1]QLKT!$AA$10:$AC$111,3,0)</f>
        <v>#N/A</v>
      </c>
      <c r="AK19" s="2" t="e">
        <f>VLOOKUP(A19,[3]Sheet1!$A$1:$E$81,5,0)</f>
        <v>#N/A</v>
      </c>
    </row>
    <row r="20" spans="1:40" ht="42.75" customHeight="1">
      <c r="A20" s="1" t="str">
        <f t="shared" si="0"/>
        <v>Nguyễn Thị Thanh Huyền 03/11/1988</v>
      </c>
      <c r="B20" s="16">
        <v>14</v>
      </c>
      <c r="C20" s="16">
        <v>18057714</v>
      </c>
      <c r="D20" s="28" t="s">
        <v>58</v>
      </c>
      <c r="E20" s="29" t="s">
        <v>203</v>
      </c>
      <c r="F20" s="18"/>
      <c r="G20" s="19" t="s">
        <v>204</v>
      </c>
      <c r="H20" s="16" t="s">
        <v>374</v>
      </c>
      <c r="I20" s="16" t="s">
        <v>37</v>
      </c>
      <c r="J20" s="16" t="s">
        <v>371</v>
      </c>
      <c r="K20" s="16" t="s">
        <v>39</v>
      </c>
      <c r="L20" s="16"/>
      <c r="M20" s="21"/>
      <c r="N20" s="21"/>
      <c r="O20" s="16" t="s">
        <v>329</v>
      </c>
      <c r="P20" s="16" t="s">
        <v>330</v>
      </c>
      <c r="Q20" s="16" t="s">
        <v>81</v>
      </c>
      <c r="R20" s="16" t="s">
        <v>331</v>
      </c>
      <c r="S20" s="21"/>
      <c r="T20" s="22"/>
      <c r="U20" s="23"/>
      <c r="V20" s="24"/>
      <c r="W20" s="21" t="s">
        <v>33</v>
      </c>
      <c r="X20" s="16" t="s">
        <v>382</v>
      </c>
      <c r="Y20" s="22"/>
      <c r="Z20" s="21"/>
      <c r="AA20" s="21"/>
      <c r="AB20" s="21"/>
      <c r="AC20" s="21"/>
      <c r="AD20" s="21"/>
      <c r="AE20" s="21"/>
      <c r="AF20" s="19" t="s">
        <v>205</v>
      </c>
      <c r="AG20" s="52" t="s">
        <v>206</v>
      </c>
      <c r="AH20" s="38">
        <v>7350</v>
      </c>
      <c r="AI20" s="5"/>
      <c r="AJ20" s="2" t="e">
        <f>VLOOKUP(A21,[1]QLKT!$AA$10:$AC$111,3,0)</f>
        <v>#N/A</v>
      </c>
      <c r="AK20" s="2" t="e">
        <f>VLOOKUP(A20,[3]Sheet1!$A$1:$E$81,5,0)</f>
        <v>#N/A</v>
      </c>
    </row>
    <row r="21" spans="1:40" ht="42.75" customHeight="1">
      <c r="A21" s="1" t="str">
        <f t="shared" si="0"/>
        <v>Nguyễn Văn Hưng 22/01/1980</v>
      </c>
      <c r="B21" s="16">
        <v>15</v>
      </c>
      <c r="C21" s="16">
        <v>18057534</v>
      </c>
      <c r="D21" s="28" t="s">
        <v>188</v>
      </c>
      <c r="E21" s="29" t="s">
        <v>96</v>
      </c>
      <c r="F21" s="18"/>
      <c r="G21" s="19" t="s">
        <v>189</v>
      </c>
      <c r="H21" s="16" t="s">
        <v>119</v>
      </c>
      <c r="I21" s="16" t="s">
        <v>35</v>
      </c>
      <c r="J21" s="16" t="s">
        <v>38</v>
      </c>
      <c r="K21" s="16" t="s">
        <v>39</v>
      </c>
      <c r="L21" s="16"/>
      <c r="M21" s="21"/>
      <c r="N21" s="21"/>
      <c r="O21" s="16" t="s">
        <v>319</v>
      </c>
      <c r="P21" s="16" t="s">
        <v>320</v>
      </c>
      <c r="Q21" s="16" t="s">
        <v>321</v>
      </c>
      <c r="R21" s="16" t="s">
        <v>322</v>
      </c>
      <c r="S21" s="21"/>
      <c r="T21" s="22"/>
      <c r="U21" s="23"/>
      <c r="V21" s="24"/>
      <c r="W21" s="21" t="s">
        <v>33</v>
      </c>
      <c r="X21" s="16" t="s">
        <v>262</v>
      </c>
      <c r="Y21" s="22"/>
      <c r="Z21" s="21"/>
      <c r="AA21" s="21"/>
      <c r="AB21" s="21"/>
      <c r="AC21" s="21"/>
      <c r="AD21" s="21"/>
      <c r="AE21" s="21"/>
      <c r="AF21" s="19" t="s">
        <v>190</v>
      </c>
      <c r="AG21" s="52" t="s">
        <v>191</v>
      </c>
      <c r="AH21" s="38">
        <v>7350</v>
      </c>
      <c r="AI21" s="5"/>
      <c r="AJ21" s="2" t="e">
        <f>VLOOKUP(A22,[1]QLKT!$AA$10:$AC$111,3,0)</f>
        <v>#N/A</v>
      </c>
      <c r="AK21" s="2" t="e">
        <f>VLOOKUP(A21,[3]Sheet1!$A$1:$E$81,5,0)</f>
        <v>#N/A</v>
      </c>
    </row>
    <row r="22" spans="1:40" ht="42.75" customHeight="1">
      <c r="A22" s="20" t="str">
        <f t="shared" si="0"/>
        <v>Phạm Mạnh Hưng 27/05/1990</v>
      </c>
      <c r="B22" s="16">
        <v>16</v>
      </c>
      <c r="C22" s="16">
        <v>18057536</v>
      </c>
      <c r="D22" s="28" t="s">
        <v>95</v>
      </c>
      <c r="E22" s="29" t="s">
        <v>96</v>
      </c>
      <c r="F22" s="18"/>
      <c r="G22" s="19" t="s">
        <v>97</v>
      </c>
      <c r="H22" s="16" t="s">
        <v>207</v>
      </c>
      <c r="I22" s="16" t="s">
        <v>35</v>
      </c>
      <c r="J22" s="16" t="s">
        <v>38</v>
      </c>
      <c r="K22" s="16" t="s">
        <v>39</v>
      </c>
      <c r="L22" s="16"/>
      <c r="M22" s="21" t="s">
        <v>100</v>
      </c>
      <c r="N22" s="21"/>
      <c r="O22" s="16" t="s">
        <v>288</v>
      </c>
      <c r="P22" s="16" t="s">
        <v>176</v>
      </c>
      <c r="Q22" s="16" t="s">
        <v>81</v>
      </c>
      <c r="R22" s="16" t="s">
        <v>289</v>
      </c>
      <c r="S22" s="21"/>
      <c r="T22" s="22"/>
      <c r="U22" s="23"/>
      <c r="V22" s="24"/>
      <c r="W22" s="21" t="s">
        <v>82</v>
      </c>
      <c r="X22" s="16" t="s">
        <v>262</v>
      </c>
      <c r="Y22" s="22"/>
      <c r="Z22" s="21"/>
      <c r="AA22" s="21"/>
      <c r="AB22" s="21"/>
      <c r="AC22" s="21"/>
      <c r="AD22" s="21"/>
      <c r="AE22" s="21"/>
      <c r="AF22" s="19" t="s">
        <v>98</v>
      </c>
      <c r="AG22" s="52" t="s">
        <v>99</v>
      </c>
      <c r="AH22" s="38" t="s">
        <v>64</v>
      </c>
      <c r="AI22" s="5"/>
      <c r="AJ22" s="2" t="e">
        <f>VLOOKUP(#REF!,[1]QLKT!$AA$10:$AC$111,3,0)</f>
        <v>#REF!</v>
      </c>
      <c r="AK22" s="2" t="e">
        <f>VLOOKUP(A22,[3]Sheet1!$A$1:$E$81,5,0)</f>
        <v>#N/A</v>
      </c>
    </row>
    <row r="23" spans="1:40" ht="42.75" customHeight="1">
      <c r="A23" s="1" t="str">
        <f t="shared" si="0"/>
        <v>Phạm Thị Hương 20/03/1988</v>
      </c>
      <c r="B23" s="16">
        <v>17</v>
      </c>
      <c r="C23" s="16">
        <v>18057538</v>
      </c>
      <c r="D23" s="28" t="s">
        <v>209</v>
      </c>
      <c r="E23" s="29" t="s">
        <v>210</v>
      </c>
      <c r="F23" s="18"/>
      <c r="G23" s="19" t="s">
        <v>211</v>
      </c>
      <c r="H23" s="16" t="s">
        <v>208</v>
      </c>
      <c r="I23" s="16" t="s">
        <v>37</v>
      </c>
      <c r="J23" s="16" t="s">
        <v>38</v>
      </c>
      <c r="K23" s="16" t="s">
        <v>39</v>
      </c>
      <c r="L23" s="16"/>
      <c r="M23" s="21"/>
      <c r="N23" s="21"/>
      <c r="O23" s="16" t="s">
        <v>332</v>
      </c>
      <c r="P23" s="16" t="s">
        <v>333</v>
      </c>
      <c r="Q23" s="16" t="s">
        <v>81</v>
      </c>
      <c r="R23" s="16" t="s">
        <v>334</v>
      </c>
      <c r="S23" s="21"/>
      <c r="T23" s="22"/>
      <c r="U23" s="23"/>
      <c r="V23" s="24"/>
      <c r="W23" s="21" t="s">
        <v>33</v>
      </c>
      <c r="X23" s="16" t="s">
        <v>262</v>
      </c>
      <c r="Y23" s="22"/>
      <c r="Z23" s="21"/>
      <c r="AA23" s="21"/>
      <c r="AB23" s="21"/>
      <c r="AC23" s="21"/>
      <c r="AD23" s="21"/>
      <c r="AE23" s="21"/>
      <c r="AF23" s="19" t="s">
        <v>212</v>
      </c>
      <c r="AG23" s="52" t="s">
        <v>213</v>
      </c>
      <c r="AH23" s="38">
        <v>7350</v>
      </c>
      <c r="AI23" s="5"/>
      <c r="AJ23" s="2" t="e">
        <f>VLOOKUP(A24,[1]QLKT!$AA$10:$AC$111,3,0)</f>
        <v>#N/A</v>
      </c>
      <c r="AK23" s="2" t="e">
        <f>VLOOKUP(A23,[3]Sheet1!$A$1:$E$81,5,0)</f>
        <v>#N/A</v>
      </c>
    </row>
    <row r="24" spans="1:40" ht="42.75" customHeight="1">
      <c r="A24" s="1" t="str">
        <f t="shared" si="0"/>
        <v>Vũ Thị Lương 14/10/1985</v>
      </c>
      <c r="B24" s="16">
        <v>18</v>
      </c>
      <c r="C24" s="16">
        <v>17058133</v>
      </c>
      <c r="D24" s="28" t="s">
        <v>360</v>
      </c>
      <c r="E24" s="29" t="s">
        <v>361</v>
      </c>
      <c r="F24" s="18"/>
      <c r="G24" s="19" t="s">
        <v>362</v>
      </c>
      <c r="H24" s="16" t="s">
        <v>349</v>
      </c>
      <c r="I24" s="16" t="s">
        <v>37</v>
      </c>
      <c r="J24" s="16" t="s">
        <v>38</v>
      </c>
      <c r="K24" s="16" t="s">
        <v>121</v>
      </c>
      <c r="L24" s="16">
        <v>60340410</v>
      </c>
      <c r="M24" s="21"/>
      <c r="N24" s="21"/>
      <c r="O24" s="16" t="s">
        <v>363</v>
      </c>
      <c r="P24" s="16" t="s">
        <v>347</v>
      </c>
      <c r="Q24" s="16" t="s">
        <v>124</v>
      </c>
      <c r="R24" s="16" t="s">
        <v>364</v>
      </c>
      <c r="S24" s="21"/>
      <c r="T24" s="22"/>
      <c r="U24" s="23"/>
      <c r="V24" s="24"/>
      <c r="W24" s="21" t="s">
        <v>33</v>
      </c>
      <c r="X24" s="16" t="s">
        <v>365</v>
      </c>
      <c r="Y24" s="22"/>
      <c r="Z24" s="21"/>
      <c r="AA24" s="21"/>
      <c r="AB24" s="21"/>
      <c r="AC24" s="21"/>
      <c r="AD24" s="21"/>
      <c r="AE24" s="21"/>
      <c r="AF24" s="19" t="s">
        <v>366</v>
      </c>
      <c r="AG24" s="52" t="s">
        <v>367</v>
      </c>
      <c r="AH24" s="38">
        <f>7350+13350</f>
        <v>20700</v>
      </c>
      <c r="AI24" s="5"/>
      <c r="AJ24" s="2"/>
      <c r="AK24" s="2"/>
    </row>
    <row r="25" spans="1:40" ht="42.75" customHeight="1">
      <c r="A25" s="1" t="str">
        <f t="shared" si="0"/>
        <v>Vũ Thị Khánh Ly 18/10/1982</v>
      </c>
      <c r="B25" s="16">
        <v>19</v>
      </c>
      <c r="C25" s="16" t="s">
        <v>181</v>
      </c>
      <c r="D25" s="28" t="s">
        <v>174</v>
      </c>
      <c r="E25" s="29" t="s">
        <v>175</v>
      </c>
      <c r="F25" s="18"/>
      <c r="G25" s="19" t="s">
        <v>378</v>
      </c>
      <c r="H25" s="16" t="s">
        <v>208</v>
      </c>
      <c r="I25" s="16" t="s">
        <v>37</v>
      </c>
      <c r="J25" s="16" t="s">
        <v>154</v>
      </c>
      <c r="K25" s="16" t="s">
        <v>167</v>
      </c>
      <c r="L25" s="16"/>
      <c r="M25" s="21"/>
      <c r="N25" s="21"/>
      <c r="O25" s="16" t="s">
        <v>379</v>
      </c>
      <c r="P25" s="16" t="s">
        <v>176</v>
      </c>
      <c r="Q25" s="16" t="s">
        <v>177</v>
      </c>
      <c r="R25" s="16" t="s">
        <v>178</v>
      </c>
      <c r="S25" s="21"/>
      <c r="T25" s="22"/>
      <c r="U25" s="23"/>
      <c r="V25" s="24"/>
      <c r="W25" s="21" t="s">
        <v>33</v>
      </c>
      <c r="X25" s="16" t="s">
        <v>182</v>
      </c>
      <c r="Y25" s="22"/>
      <c r="Z25" s="21"/>
      <c r="AA25" s="21"/>
      <c r="AB25" s="21"/>
      <c r="AC25" s="21"/>
      <c r="AD25" s="21"/>
      <c r="AE25" s="21"/>
      <c r="AF25" s="19" t="s">
        <v>179</v>
      </c>
      <c r="AG25" s="52" t="s">
        <v>180</v>
      </c>
      <c r="AH25" s="38"/>
      <c r="AI25" s="11"/>
      <c r="AJ25" s="2"/>
      <c r="AK25" s="2"/>
      <c r="AL25" s="2"/>
      <c r="AM25" s="2"/>
      <c r="AN25" s="2"/>
    </row>
    <row r="26" spans="1:40" ht="42.75" customHeight="1">
      <c r="A26" s="1" t="str">
        <f t="shared" si="0"/>
        <v>Trần Văn Lý 10/10/1983</v>
      </c>
      <c r="B26" s="16">
        <v>20</v>
      </c>
      <c r="C26" s="16">
        <v>18057723</v>
      </c>
      <c r="D26" s="28" t="s">
        <v>48</v>
      </c>
      <c r="E26" s="29" t="s">
        <v>49</v>
      </c>
      <c r="F26" s="18"/>
      <c r="G26" s="19" t="s">
        <v>50</v>
      </c>
      <c r="H26" s="16" t="s">
        <v>44</v>
      </c>
      <c r="I26" s="16" t="s">
        <v>35</v>
      </c>
      <c r="J26" s="16" t="s">
        <v>371</v>
      </c>
      <c r="K26" s="16" t="s">
        <v>39</v>
      </c>
      <c r="L26" s="16"/>
      <c r="M26" s="21" t="s">
        <v>45</v>
      </c>
      <c r="N26" s="21"/>
      <c r="O26" s="16" t="s">
        <v>259</v>
      </c>
      <c r="P26" s="16" t="s">
        <v>260</v>
      </c>
      <c r="Q26" s="16" t="s">
        <v>81</v>
      </c>
      <c r="R26" s="16" t="s">
        <v>261</v>
      </c>
      <c r="S26" s="21"/>
      <c r="T26" s="22"/>
      <c r="U26" s="23"/>
      <c r="V26" s="24"/>
      <c r="W26" s="21" t="s">
        <v>36</v>
      </c>
      <c r="X26" s="16" t="s">
        <v>262</v>
      </c>
      <c r="Y26" s="22"/>
      <c r="Z26" s="21"/>
      <c r="AA26" s="21"/>
      <c r="AB26" s="21"/>
      <c r="AC26" s="21"/>
      <c r="AD26" s="21"/>
      <c r="AE26" s="21"/>
      <c r="AF26" s="19" t="s">
        <v>51</v>
      </c>
      <c r="AG26" s="52" t="s">
        <v>52</v>
      </c>
      <c r="AH26" s="38">
        <v>7350</v>
      </c>
      <c r="AI26" s="5"/>
      <c r="AJ26" s="2" t="e">
        <f>VLOOKUP(A27,[1]QLKT!$AA$10:$AC$111,3,0)</f>
        <v>#N/A</v>
      </c>
      <c r="AK26" s="2" t="e">
        <f>VLOOKUP(A26,[3]Sheet1!$A$1:$E$81,5,0)</f>
        <v>#N/A</v>
      </c>
      <c r="AN26" s="3" t="s">
        <v>375</v>
      </c>
    </row>
    <row r="27" spans="1:40" ht="42.75" customHeight="1">
      <c r="A27" s="1" t="str">
        <f t="shared" si="0"/>
        <v>Đặng Thị Mai 27/03/1990</v>
      </c>
      <c r="B27" s="16">
        <v>21</v>
      </c>
      <c r="C27" s="16">
        <v>17058259</v>
      </c>
      <c r="D27" s="28" t="s">
        <v>117</v>
      </c>
      <c r="E27" s="29" t="s">
        <v>116</v>
      </c>
      <c r="F27" s="18"/>
      <c r="G27" s="19" t="s">
        <v>118</v>
      </c>
      <c r="H27" s="16" t="s">
        <v>119</v>
      </c>
      <c r="I27" s="16" t="s">
        <v>37</v>
      </c>
      <c r="J27" s="16" t="s">
        <v>120</v>
      </c>
      <c r="K27" s="16" t="s">
        <v>121</v>
      </c>
      <c r="L27" s="16"/>
      <c r="M27" s="21"/>
      <c r="N27" s="21"/>
      <c r="O27" s="16" t="s">
        <v>122</v>
      </c>
      <c r="P27" s="16" t="s">
        <v>123</v>
      </c>
      <c r="Q27" s="16" t="s">
        <v>124</v>
      </c>
      <c r="R27" s="16" t="s">
        <v>125</v>
      </c>
      <c r="S27" s="21"/>
      <c r="T27" s="22"/>
      <c r="U27" s="23"/>
      <c r="V27" s="24"/>
      <c r="W27" s="21" t="s">
        <v>82</v>
      </c>
      <c r="X27" s="16" t="s">
        <v>135</v>
      </c>
      <c r="Y27" s="22"/>
      <c r="Z27" s="21"/>
      <c r="AA27" s="21"/>
      <c r="AB27" s="21"/>
      <c r="AC27" s="21"/>
      <c r="AD27" s="21"/>
      <c r="AE27" s="21"/>
      <c r="AF27" s="19" t="s">
        <v>126</v>
      </c>
      <c r="AG27" s="52" t="s">
        <v>127</v>
      </c>
      <c r="AH27" s="38">
        <v>21375000</v>
      </c>
      <c r="AI27" s="5"/>
      <c r="AJ27" s="2" t="e">
        <f>VLOOKUP(A28,[1]QLKT!$AA$10:$AC$111,3,0)</f>
        <v>#N/A</v>
      </c>
      <c r="AK27" s="2" t="e">
        <f>VLOOKUP(A27,[3]Sheet1!$A$1:$E$81,5,0)</f>
        <v>#N/A</v>
      </c>
    </row>
    <row r="28" spans="1:40" ht="42.75" customHeight="1">
      <c r="A28" s="1" t="str">
        <f t="shared" si="0"/>
        <v>Nguyễn Tiến Mạnh 20/03/1994</v>
      </c>
      <c r="B28" s="16">
        <v>22</v>
      </c>
      <c r="C28" s="16">
        <v>18057726</v>
      </c>
      <c r="D28" s="28" t="s">
        <v>183</v>
      </c>
      <c r="E28" s="29" t="s">
        <v>184</v>
      </c>
      <c r="F28" s="18"/>
      <c r="G28" s="19" t="s">
        <v>185</v>
      </c>
      <c r="H28" s="16" t="s">
        <v>294</v>
      </c>
      <c r="I28" s="16" t="s">
        <v>35</v>
      </c>
      <c r="J28" s="16" t="s">
        <v>371</v>
      </c>
      <c r="K28" s="16" t="s">
        <v>39</v>
      </c>
      <c r="L28" s="16"/>
      <c r="M28" s="21"/>
      <c r="N28" s="21"/>
      <c r="O28" s="16" t="s">
        <v>317</v>
      </c>
      <c r="P28" s="16" t="s">
        <v>284</v>
      </c>
      <c r="Q28" s="16" t="s">
        <v>81</v>
      </c>
      <c r="R28" s="16" t="s">
        <v>318</v>
      </c>
      <c r="S28" s="21"/>
      <c r="T28" s="22"/>
      <c r="U28" s="23"/>
      <c r="V28" s="24"/>
      <c r="W28" s="21" t="s">
        <v>33</v>
      </c>
      <c r="X28" s="16" t="s">
        <v>262</v>
      </c>
      <c r="Y28" s="22"/>
      <c r="Z28" s="21"/>
      <c r="AA28" s="21"/>
      <c r="AB28" s="21"/>
      <c r="AC28" s="21"/>
      <c r="AD28" s="21"/>
      <c r="AE28" s="21"/>
      <c r="AF28" s="19" t="s">
        <v>186</v>
      </c>
      <c r="AG28" s="52" t="s">
        <v>187</v>
      </c>
      <c r="AH28" s="38">
        <v>7350</v>
      </c>
      <c r="AI28" s="5"/>
      <c r="AJ28" s="2" t="e">
        <f>VLOOKUP(A29,[1]QLKT!$AA$10:$AC$111,3,0)</f>
        <v>#N/A</v>
      </c>
      <c r="AK28" s="2" t="e">
        <f>VLOOKUP(A28,[3]Sheet1!$A$1:$E$81,5,0)</f>
        <v>#N/A</v>
      </c>
    </row>
    <row r="29" spans="1:40" ht="42.75" customHeight="1">
      <c r="A29" s="1" t="str">
        <f t="shared" si="0"/>
        <v>Nguyễn Thị Mến 02/05/1994</v>
      </c>
      <c r="B29" s="16">
        <v>23</v>
      </c>
      <c r="C29" s="16">
        <v>18057064</v>
      </c>
      <c r="D29" s="28" t="s">
        <v>128</v>
      </c>
      <c r="E29" s="29" t="s">
        <v>223</v>
      </c>
      <c r="F29" s="18"/>
      <c r="G29" s="19" t="s">
        <v>224</v>
      </c>
      <c r="H29" s="16" t="s">
        <v>131</v>
      </c>
      <c r="I29" s="16" t="s">
        <v>37</v>
      </c>
      <c r="J29" s="16" t="s">
        <v>120</v>
      </c>
      <c r="K29" s="16" t="s">
        <v>39</v>
      </c>
      <c r="L29" s="16"/>
      <c r="M29" s="21"/>
      <c r="N29" s="21"/>
      <c r="O29" s="16" t="s">
        <v>343</v>
      </c>
      <c r="P29" s="16" t="s">
        <v>344</v>
      </c>
      <c r="Q29" s="16" t="s">
        <v>140</v>
      </c>
      <c r="R29" s="16" t="s">
        <v>345</v>
      </c>
      <c r="S29" s="21"/>
      <c r="T29" s="22"/>
      <c r="U29" s="23"/>
      <c r="V29" s="24"/>
      <c r="W29" s="21" t="s">
        <v>33</v>
      </c>
      <c r="X29" s="16" t="s">
        <v>298</v>
      </c>
      <c r="Y29" s="22"/>
      <c r="Z29" s="21"/>
      <c r="AA29" s="21"/>
      <c r="AB29" s="21"/>
      <c r="AC29" s="21"/>
      <c r="AD29" s="21"/>
      <c r="AE29" s="21"/>
      <c r="AF29" s="19" t="s">
        <v>225</v>
      </c>
      <c r="AG29" s="52" t="s">
        <v>226</v>
      </c>
      <c r="AH29" s="38">
        <v>7350</v>
      </c>
      <c r="AI29" s="5">
        <v>1</v>
      </c>
      <c r="AJ29" s="2" t="e">
        <f>VLOOKUP(A30,[1]QLKT!$AA$10:$AC$111,3,0)</f>
        <v>#N/A</v>
      </c>
      <c r="AK29" s="2" t="e">
        <f>VLOOKUP(A29,[3]Sheet1!$A$1:$E$81,5,0)</f>
        <v>#N/A</v>
      </c>
    </row>
    <row r="30" spans="1:40" ht="42.75" customHeight="1">
      <c r="A30" s="1" t="str">
        <f t="shared" si="0"/>
        <v>Nguyễn Ngọc Mỹ 26/12/1993</v>
      </c>
      <c r="B30" s="16">
        <v>24</v>
      </c>
      <c r="C30" s="16">
        <v>17058299</v>
      </c>
      <c r="D30" s="28" t="s">
        <v>161</v>
      </c>
      <c r="E30" s="29" t="s">
        <v>234</v>
      </c>
      <c r="F30" s="18" t="s">
        <v>235</v>
      </c>
      <c r="G30" s="19" t="s">
        <v>236</v>
      </c>
      <c r="H30" s="16" t="s">
        <v>207</v>
      </c>
      <c r="I30" s="16" t="s">
        <v>37</v>
      </c>
      <c r="J30" s="16" t="s">
        <v>237</v>
      </c>
      <c r="K30" s="16" t="s">
        <v>121</v>
      </c>
      <c r="L30" s="16"/>
      <c r="M30" s="21"/>
      <c r="N30" s="21"/>
      <c r="O30" s="16" t="s">
        <v>238</v>
      </c>
      <c r="P30" s="16" t="s">
        <v>239</v>
      </c>
      <c r="Q30" s="16" t="s">
        <v>124</v>
      </c>
      <c r="R30" s="16" t="s">
        <v>240</v>
      </c>
      <c r="S30" s="21"/>
      <c r="T30" s="22"/>
      <c r="U30" s="23"/>
      <c r="V30" s="24"/>
      <c r="W30" s="21" t="s">
        <v>33</v>
      </c>
      <c r="X30" s="16" t="s">
        <v>241</v>
      </c>
      <c r="Y30" s="22"/>
      <c r="Z30" s="21"/>
      <c r="AA30" s="21"/>
      <c r="AB30" s="21"/>
      <c r="AC30" s="21"/>
      <c r="AD30" s="21"/>
      <c r="AE30" s="21"/>
      <c r="AF30" s="19" t="s">
        <v>242</v>
      </c>
      <c r="AG30" s="52" t="s">
        <v>243</v>
      </c>
      <c r="AH30" s="38">
        <v>20700</v>
      </c>
      <c r="AI30" s="5"/>
      <c r="AJ30" s="2" t="e">
        <f>VLOOKUP(A31,[1]QLKT!$AA$10:$AC$111,3,0)</f>
        <v>#N/A</v>
      </c>
      <c r="AK30" s="2" t="e">
        <f>VLOOKUP(A30,[3]Sheet1!$A$1:$E$81,5,0)</f>
        <v>#N/A</v>
      </c>
    </row>
    <row r="31" spans="1:40" ht="42.75" customHeight="1">
      <c r="A31" s="1" t="str">
        <f t="shared" si="0"/>
        <v>Trần Thị Nga 16/12/1985</v>
      </c>
      <c r="B31" s="16">
        <v>25</v>
      </c>
      <c r="C31" s="16">
        <v>17058377</v>
      </c>
      <c r="D31" s="28" t="s">
        <v>352</v>
      </c>
      <c r="E31" s="29" t="s">
        <v>353</v>
      </c>
      <c r="F31" s="18"/>
      <c r="G31" s="19" t="s">
        <v>354</v>
      </c>
      <c r="H31" s="16" t="s">
        <v>355</v>
      </c>
      <c r="I31" s="16" t="s">
        <v>37</v>
      </c>
      <c r="J31" s="16" t="s">
        <v>38</v>
      </c>
      <c r="K31" s="16" t="s">
        <v>121</v>
      </c>
      <c r="L31" s="16"/>
      <c r="M31" s="21"/>
      <c r="N31" s="21"/>
      <c r="O31" s="16" t="s">
        <v>356</v>
      </c>
      <c r="P31" s="16" t="s">
        <v>357</v>
      </c>
      <c r="Q31" s="16" t="s">
        <v>177</v>
      </c>
      <c r="R31" s="16" t="s">
        <v>358</v>
      </c>
      <c r="S31" s="21"/>
      <c r="T31" s="22"/>
      <c r="U31" s="23"/>
      <c r="V31" s="24"/>
      <c r="W31" s="21" t="s">
        <v>33</v>
      </c>
      <c r="X31" s="16" t="s">
        <v>241</v>
      </c>
      <c r="Y31" s="22"/>
      <c r="Z31" s="21"/>
      <c r="AA31" s="21"/>
      <c r="AB31" s="21"/>
      <c r="AC31" s="21"/>
      <c r="AD31" s="21"/>
      <c r="AE31" s="21"/>
      <c r="AF31" s="19" t="s">
        <v>368</v>
      </c>
      <c r="AG31" s="52" t="s">
        <v>369</v>
      </c>
      <c r="AH31" s="55" t="s">
        <v>359</v>
      </c>
      <c r="AI31" s="5"/>
      <c r="AJ31" s="2"/>
      <c r="AK31" s="2"/>
    </row>
    <row r="32" spans="1:40" ht="42.75" customHeight="1">
      <c r="A32" s="1" t="str">
        <f t="shared" si="0"/>
        <v>Nguyễn Thị Ngọc 29/11/1993</v>
      </c>
      <c r="B32" s="16">
        <v>26</v>
      </c>
      <c r="C32" s="16" t="s">
        <v>134</v>
      </c>
      <c r="D32" s="28" t="s">
        <v>128</v>
      </c>
      <c r="E32" s="29" t="s">
        <v>129</v>
      </c>
      <c r="F32" s="18"/>
      <c r="G32" s="19" t="s">
        <v>130</v>
      </c>
      <c r="H32" s="16" t="s">
        <v>131</v>
      </c>
      <c r="I32" s="16" t="s">
        <v>37</v>
      </c>
      <c r="J32" s="16" t="s">
        <v>371</v>
      </c>
      <c r="K32" s="16" t="s">
        <v>39</v>
      </c>
      <c r="L32" s="16"/>
      <c r="M32" s="21"/>
      <c r="N32" s="21"/>
      <c r="O32" s="16" t="s">
        <v>303</v>
      </c>
      <c r="P32" s="16" t="s">
        <v>304</v>
      </c>
      <c r="Q32" s="16" t="s">
        <v>305</v>
      </c>
      <c r="R32" s="16" t="s">
        <v>306</v>
      </c>
      <c r="S32" s="21"/>
      <c r="T32" s="22"/>
      <c r="U32" s="23"/>
      <c r="V32" s="24"/>
      <c r="W32" s="21" t="s">
        <v>33</v>
      </c>
      <c r="X32" s="16" t="s">
        <v>173</v>
      </c>
      <c r="Y32" s="22"/>
      <c r="Z32" s="21"/>
      <c r="AA32" s="21"/>
      <c r="AB32" s="21"/>
      <c r="AC32" s="21"/>
      <c r="AD32" s="21"/>
      <c r="AE32" s="21"/>
      <c r="AF32" s="19" t="s">
        <v>132</v>
      </c>
      <c r="AG32" s="52" t="s">
        <v>133</v>
      </c>
      <c r="AH32" s="38" t="s">
        <v>64</v>
      </c>
      <c r="AI32" s="5"/>
      <c r="AJ32" s="2" t="e">
        <f>VLOOKUP(A33,[1]QLKT!$AA$10:$AC$111,3,0)</f>
        <v>#N/A</v>
      </c>
      <c r="AK32" s="2" t="e">
        <f>VLOOKUP(A32,[3]Sheet1!$A$1:$E$81,5,0)</f>
        <v>#N/A</v>
      </c>
    </row>
    <row r="33" spans="1:40" ht="42.75" customHeight="1">
      <c r="A33" s="1" t="str">
        <f t="shared" si="0"/>
        <v>Nguyễn Thị Hồng Nhung 07/02/1992</v>
      </c>
      <c r="B33" s="16">
        <v>27</v>
      </c>
      <c r="C33" s="16">
        <v>18057730</v>
      </c>
      <c r="D33" s="28" t="s">
        <v>90</v>
      </c>
      <c r="E33" s="29" t="s">
        <v>91</v>
      </c>
      <c r="F33" s="18"/>
      <c r="G33" s="19" t="s">
        <v>92</v>
      </c>
      <c r="H33" s="16" t="s">
        <v>271</v>
      </c>
      <c r="I33" s="16" t="s">
        <v>37</v>
      </c>
      <c r="J33" s="16" t="s">
        <v>371</v>
      </c>
      <c r="K33" s="16" t="s">
        <v>39</v>
      </c>
      <c r="L33" s="16"/>
      <c r="M33" s="21" t="s">
        <v>45</v>
      </c>
      <c r="N33" s="21"/>
      <c r="O33" s="16" t="s">
        <v>286</v>
      </c>
      <c r="P33" s="16" t="s">
        <v>260</v>
      </c>
      <c r="Q33" s="16" t="s">
        <v>81</v>
      </c>
      <c r="R33" s="16" t="s">
        <v>287</v>
      </c>
      <c r="S33" s="21"/>
      <c r="T33" s="22"/>
      <c r="U33" s="23"/>
      <c r="V33" s="24"/>
      <c r="W33" s="21" t="s">
        <v>33</v>
      </c>
      <c r="X33" s="16" t="s">
        <v>262</v>
      </c>
      <c r="Y33" s="22"/>
      <c r="Z33" s="21"/>
      <c r="AA33" s="21"/>
      <c r="AB33" s="21"/>
      <c r="AC33" s="21"/>
      <c r="AD33" s="21"/>
      <c r="AE33" s="21"/>
      <c r="AF33" s="19" t="s">
        <v>93</v>
      </c>
      <c r="AG33" s="52" t="s">
        <v>94</v>
      </c>
      <c r="AH33" s="38" t="s">
        <v>64</v>
      </c>
      <c r="AI33" s="5"/>
      <c r="AJ33" s="2" t="e">
        <f>VLOOKUP(A34,[1]QLKT!$AA$10:$AC$111,3,0)</f>
        <v>#N/A</v>
      </c>
      <c r="AK33" s="2" t="e">
        <f>VLOOKUP(A33,[3]Sheet1!$A$1:$E$81,5,0)</f>
        <v>#N/A</v>
      </c>
    </row>
    <row r="34" spans="1:40" ht="42.75" customHeight="1">
      <c r="A34" s="1" t="str">
        <f t="shared" si="0"/>
        <v>Nguyễn Đại Phong 07/06/1990</v>
      </c>
      <c r="B34" s="16">
        <v>28</v>
      </c>
      <c r="C34" s="16">
        <v>18057557</v>
      </c>
      <c r="D34" s="28" t="s">
        <v>254</v>
      </c>
      <c r="E34" s="29" t="s">
        <v>169</v>
      </c>
      <c r="F34" s="18"/>
      <c r="G34" s="19" t="s">
        <v>255</v>
      </c>
      <c r="H34" s="16" t="s">
        <v>349</v>
      </c>
      <c r="I34" s="16" t="s">
        <v>35</v>
      </c>
      <c r="J34" s="16" t="s">
        <v>38</v>
      </c>
      <c r="K34" s="16" t="s">
        <v>39</v>
      </c>
      <c r="L34" s="16"/>
      <c r="M34" s="21" t="s">
        <v>100</v>
      </c>
      <c r="N34" s="21"/>
      <c r="O34" s="16" t="s">
        <v>350</v>
      </c>
      <c r="P34" s="16" t="s">
        <v>42</v>
      </c>
      <c r="Q34" s="16" t="s">
        <v>81</v>
      </c>
      <c r="R34" s="16" t="s">
        <v>351</v>
      </c>
      <c r="S34" s="21"/>
      <c r="T34" s="22"/>
      <c r="U34" s="23"/>
      <c r="V34" s="24"/>
      <c r="W34" s="21" t="s">
        <v>36</v>
      </c>
      <c r="X34" s="16" t="s">
        <v>262</v>
      </c>
      <c r="Y34" s="22"/>
      <c r="Z34" s="21"/>
      <c r="AA34" s="21"/>
      <c r="AB34" s="21"/>
      <c r="AC34" s="21"/>
      <c r="AD34" s="21"/>
      <c r="AE34" s="21"/>
      <c r="AF34" s="19" t="s">
        <v>256</v>
      </c>
      <c r="AG34" s="52" t="s">
        <v>257</v>
      </c>
      <c r="AH34" s="38">
        <v>7350</v>
      </c>
      <c r="AI34" s="5"/>
      <c r="AJ34" s="2" t="e">
        <f>VLOOKUP(A35,[1]QLKT!$AA$10:$AC$111,3,0)</f>
        <v>#N/A</v>
      </c>
      <c r="AK34" s="2" t="e">
        <f>VLOOKUP(A34,[3]Sheet1!$A$1:$E$81,5,0)</f>
        <v>#N/A</v>
      </c>
    </row>
    <row r="35" spans="1:40" ht="42.75" customHeight="1">
      <c r="A35" s="1" t="str">
        <f t="shared" si="0"/>
        <v>Tống Việt Phong 18/09/1984</v>
      </c>
      <c r="B35" s="16">
        <v>29</v>
      </c>
      <c r="C35" s="16">
        <v>18057116</v>
      </c>
      <c r="D35" s="28" t="s">
        <v>168</v>
      </c>
      <c r="E35" s="29" t="s">
        <v>169</v>
      </c>
      <c r="F35" s="18"/>
      <c r="G35" s="19" t="s">
        <v>170</v>
      </c>
      <c r="H35" s="16" t="s">
        <v>207</v>
      </c>
      <c r="I35" s="16" t="s">
        <v>35</v>
      </c>
      <c r="J35" s="16" t="s">
        <v>38</v>
      </c>
      <c r="K35" s="16" t="s">
        <v>39</v>
      </c>
      <c r="L35" s="16"/>
      <c r="M35" s="21"/>
      <c r="N35" s="21"/>
      <c r="O35" s="16" t="s">
        <v>315</v>
      </c>
      <c r="P35" s="16" t="s">
        <v>46</v>
      </c>
      <c r="Q35" s="16" t="s">
        <v>177</v>
      </c>
      <c r="R35" s="16" t="s">
        <v>316</v>
      </c>
      <c r="S35" s="21"/>
      <c r="T35" s="22"/>
      <c r="U35" s="23"/>
      <c r="V35" s="24"/>
      <c r="W35" s="21" t="s">
        <v>33</v>
      </c>
      <c r="X35" s="16" t="s">
        <v>298</v>
      </c>
      <c r="Y35" s="22"/>
      <c r="Z35" s="21"/>
      <c r="AA35" s="21"/>
      <c r="AB35" s="21"/>
      <c r="AC35" s="21"/>
      <c r="AD35" s="21"/>
      <c r="AE35" s="21"/>
      <c r="AF35" s="19" t="s">
        <v>171</v>
      </c>
      <c r="AG35" s="52" t="s">
        <v>172</v>
      </c>
      <c r="AH35" s="38">
        <v>7350</v>
      </c>
      <c r="AI35" s="5"/>
      <c r="AJ35" s="2" t="e">
        <f>VLOOKUP(A36,[1]QLKT!$AA$10:$AC$111,3,0)</f>
        <v>#N/A</v>
      </c>
      <c r="AK35" s="2" t="e">
        <f>VLOOKUP(A35,[3]Sheet1!$A$1:$E$81,5,0)</f>
        <v>#N/A</v>
      </c>
    </row>
    <row r="36" spans="1:40" ht="42.75" customHeight="1">
      <c r="A36" s="1" t="str">
        <f t="shared" si="0"/>
        <v>Trịnh Thị Phượng 21/08/1987</v>
      </c>
      <c r="B36" s="16">
        <v>30</v>
      </c>
      <c r="C36" s="16">
        <v>18057733</v>
      </c>
      <c r="D36" s="28" t="s">
        <v>62</v>
      </c>
      <c r="E36" s="29" t="s">
        <v>40</v>
      </c>
      <c r="F36" s="18"/>
      <c r="G36" s="19" t="s">
        <v>63</v>
      </c>
      <c r="H36" s="16" t="s">
        <v>271</v>
      </c>
      <c r="I36" s="16" t="s">
        <v>37</v>
      </c>
      <c r="J36" s="16" t="s">
        <v>371</v>
      </c>
      <c r="K36" s="16" t="s">
        <v>39</v>
      </c>
      <c r="L36" s="16"/>
      <c r="M36" s="21" t="s">
        <v>45</v>
      </c>
      <c r="N36" s="21"/>
      <c r="O36" s="16" t="s">
        <v>272</v>
      </c>
      <c r="P36" s="16" t="s">
        <v>260</v>
      </c>
      <c r="Q36" s="16" t="s">
        <v>81</v>
      </c>
      <c r="R36" s="16" t="s">
        <v>273</v>
      </c>
      <c r="S36" s="21"/>
      <c r="T36" s="22"/>
      <c r="U36" s="23"/>
      <c r="V36" s="24"/>
      <c r="W36" s="21" t="s">
        <v>36</v>
      </c>
      <c r="X36" s="16" t="s">
        <v>262</v>
      </c>
      <c r="Y36" s="22"/>
      <c r="Z36" s="21"/>
      <c r="AA36" s="21"/>
      <c r="AB36" s="21"/>
      <c r="AC36" s="21"/>
      <c r="AD36" s="21"/>
      <c r="AE36" s="21"/>
      <c r="AF36" s="19" t="s">
        <v>65</v>
      </c>
      <c r="AG36" s="52" t="s">
        <v>66</v>
      </c>
      <c r="AH36" s="38" t="s">
        <v>64</v>
      </c>
      <c r="AI36" s="5"/>
      <c r="AJ36" s="2" t="e">
        <f>VLOOKUP(A37,[1]QLKT!$AA$10:$AC$111,3,0)</f>
        <v>#N/A</v>
      </c>
      <c r="AK36" s="2" t="e">
        <f>VLOOKUP(A36,[3]Sheet1!$A$1:$E$81,5,0)</f>
        <v>#N/A</v>
      </c>
    </row>
    <row r="37" spans="1:40" ht="42.75" customHeight="1">
      <c r="A37" s="1" t="str">
        <f t="shared" si="0"/>
        <v>Nguyễn Đăng Quân 05/06/1994</v>
      </c>
      <c r="B37" s="16">
        <v>31</v>
      </c>
      <c r="C37" s="16">
        <v>18057068</v>
      </c>
      <c r="D37" s="28" t="s">
        <v>219</v>
      </c>
      <c r="E37" s="29" t="s">
        <v>220</v>
      </c>
      <c r="F37" s="18"/>
      <c r="G37" s="19" t="s">
        <v>377</v>
      </c>
      <c r="H37" s="16" t="s">
        <v>119</v>
      </c>
      <c r="I37" s="16" t="s">
        <v>35</v>
      </c>
      <c r="J37" s="16" t="s">
        <v>120</v>
      </c>
      <c r="K37" s="16" t="s">
        <v>39</v>
      </c>
      <c r="L37" s="16"/>
      <c r="M37" s="21"/>
      <c r="N37" s="21"/>
      <c r="O37" s="16" t="s">
        <v>340</v>
      </c>
      <c r="P37" s="16" t="s">
        <v>341</v>
      </c>
      <c r="Q37" s="16" t="s">
        <v>140</v>
      </c>
      <c r="R37" s="16" t="s">
        <v>342</v>
      </c>
      <c r="S37" s="21"/>
      <c r="T37" s="22"/>
      <c r="U37" s="23"/>
      <c r="V37" s="24"/>
      <c r="W37" s="21" t="s">
        <v>33</v>
      </c>
      <c r="X37" s="16" t="s">
        <v>298</v>
      </c>
      <c r="Y37" s="22"/>
      <c r="Z37" s="21"/>
      <c r="AA37" s="21"/>
      <c r="AB37" s="21"/>
      <c r="AC37" s="21"/>
      <c r="AD37" s="21"/>
      <c r="AE37" s="21"/>
      <c r="AF37" s="19" t="s">
        <v>221</v>
      </c>
      <c r="AG37" s="52" t="s">
        <v>222</v>
      </c>
      <c r="AH37" s="38">
        <v>7350</v>
      </c>
      <c r="AI37" s="5"/>
      <c r="AJ37" s="2" t="e">
        <f>VLOOKUP(A38,[1]QLKT!$AA$10:$AC$111,3,0)</f>
        <v>#N/A</v>
      </c>
      <c r="AK37" s="2" t="e">
        <f>VLOOKUP(A37,[3]Sheet1!$A$1:$E$81,5,0)</f>
        <v>#N/A</v>
      </c>
      <c r="AN37" s="49" t="s">
        <v>376</v>
      </c>
    </row>
    <row r="38" spans="1:40" ht="42.75" customHeight="1">
      <c r="A38" s="1" t="str">
        <f t="shared" si="0"/>
        <v>Ngô Xuân Quý 13/11/1979</v>
      </c>
      <c r="B38" s="16">
        <v>32</v>
      </c>
      <c r="C38" s="25">
        <v>19057067</v>
      </c>
      <c r="D38" s="28" t="s">
        <v>151</v>
      </c>
      <c r="E38" s="29" t="s">
        <v>152</v>
      </c>
      <c r="F38" s="18"/>
      <c r="G38" s="19" t="s">
        <v>153</v>
      </c>
      <c r="H38" s="16" t="s">
        <v>147</v>
      </c>
      <c r="I38" s="16" t="s">
        <v>35</v>
      </c>
      <c r="J38" s="16" t="s">
        <v>154</v>
      </c>
      <c r="K38" s="16" t="s">
        <v>167</v>
      </c>
      <c r="L38" s="16"/>
      <c r="M38" s="21"/>
      <c r="N38" s="21"/>
      <c r="O38" s="16" t="s">
        <v>155</v>
      </c>
      <c r="P38" s="16" t="s">
        <v>156</v>
      </c>
      <c r="Q38" s="16" t="s">
        <v>157</v>
      </c>
      <c r="R38" s="16" t="s">
        <v>158</v>
      </c>
      <c r="S38" s="21"/>
      <c r="T38" s="22"/>
      <c r="U38" s="23"/>
      <c r="V38" s="24"/>
      <c r="W38" s="21" t="s">
        <v>33</v>
      </c>
      <c r="X38" s="16" t="s">
        <v>166</v>
      </c>
      <c r="Y38" s="22"/>
      <c r="Z38" s="21"/>
      <c r="AA38" s="21"/>
      <c r="AB38" s="21"/>
      <c r="AC38" s="21"/>
      <c r="AD38" s="21"/>
      <c r="AE38" s="21"/>
      <c r="AF38" s="19" t="s">
        <v>159</v>
      </c>
      <c r="AG38" s="52" t="s">
        <v>160</v>
      </c>
      <c r="AH38" s="38"/>
      <c r="AI38" s="11"/>
      <c r="AJ38" s="2"/>
      <c r="AK38" s="2"/>
      <c r="AL38" s="2"/>
      <c r="AM38" s="2"/>
      <c r="AN38" s="2"/>
    </row>
    <row r="39" spans="1:40" ht="42.75" customHeight="1">
      <c r="A39" s="1" t="str">
        <f t="shared" si="0"/>
        <v>Phạm Hồng Sơn 25/08/1991</v>
      </c>
      <c r="B39" s="16">
        <v>33</v>
      </c>
      <c r="C39" s="25">
        <v>18057567</v>
      </c>
      <c r="D39" s="28" t="s">
        <v>144</v>
      </c>
      <c r="E39" s="29" t="s">
        <v>145</v>
      </c>
      <c r="F39" s="18"/>
      <c r="G39" s="19" t="s">
        <v>146</v>
      </c>
      <c r="H39" s="16" t="s">
        <v>207</v>
      </c>
      <c r="I39" s="16" t="s">
        <v>35</v>
      </c>
      <c r="J39" s="16" t="s">
        <v>38</v>
      </c>
      <c r="K39" s="16" t="s">
        <v>39</v>
      </c>
      <c r="L39" s="16"/>
      <c r="M39" s="21" t="s">
        <v>150</v>
      </c>
      <c r="N39" s="21"/>
      <c r="O39" s="16" t="s">
        <v>307</v>
      </c>
      <c r="P39" s="16" t="s">
        <v>308</v>
      </c>
      <c r="Q39" s="16" t="s">
        <v>81</v>
      </c>
      <c r="R39" s="16" t="s">
        <v>309</v>
      </c>
      <c r="S39" s="21"/>
      <c r="T39" s="22"/>
      <c r="U39" s="23"/>
      <c r="V39" s="24"/>
      <c r="W39" s="21" t="s">
        <v>33</v>
      </c>
      <c r="X39" s="16" t="s">
        <v>173</v>
      </c>
      <c r="Y39" s="22"/>
      <c r="Z39" s="21"/>
      <c r="AA39" s="21"/>
      <c r="AB39" s="21"/>
      <c r="AC39" s="21"/>
      <c r="AD39" s="21"/>
      <c r="AE39" s="21"/>
      <c r="AF39" s="19" t="s">
        <v>148</v>
      </c>
      <c r="AG39" s="52" t="s">
        <v>149</v>
      </c>
      <c r="AH39" s="38" t="s">
        <v>64</v>
      </c>
      <c r="AI39" s="5"/>
      <c r="AJ39" s="2" t="e">
        <f>VLOOKUP(A40,[1]QLKT!$AA$10:$AC$111,3,0)</f>
        <v>#N/A</v>
      </c>
      <c r="AK39" s="2" t="e">
        <f>VLOOKUP(A39,[3]Sheet1!$A$1:$E$81,5,0)</f>
        <v>#N/A</v>
      </c>
    </row>
    <row r="40" spans="1:40" ht="42.75" customHeight="1">
      <c r="A40" s="1" t="str">
        <f t="shared" si="0"/>
        <v>Nguyễn Đức Tùng 13/08/1990</v>
      </c>
      <c r="B40" s="16">
        <v>34</v>
      </c>
      <c r="C40" s="16">
        <v>18057631</v>
      </c>
      <c r="D40" s="28" t="s">
        <v>192</v>
      </c>
      <c r="E40" s="29" t="s">
        <v>193</v>
      </c>
      <c r="F40" s="18"/>
      <c r="G40" s="19" t="s">
        <v>194</v>
      </c>
      <c r="H40" s="16" t="s">
        <v>207</v>
      </c>
      <c r="I40" s="16" t="s">
        <v>35</v>
      </c>
      <c r="J40" s="16" t="s">
        <v>120</v>
      </c>
      <c r="K40" s="16" t="s">
        <v>39</v>
      </c>
      <c r="L40" s="16"/>
      <c r="M40" s="21" t="s">
        <v>197</v>
      </c>
      <c r="N40" s="21"/>
      <c r="O40" s="16" t="s">
        <v>323</v>
      </c>
      <c r="P40" s="16" t="s">
        <v>324</v>
      </c>
      <c r="Q40" s="16" t="s">
        <v>81</v>
      </c>
      <c r="R40" s="16" t="s">
        <v>325</v>
      </c>
      <c r="S40" s="21"/>
      <c r="T40" s="22"/>
      <c r="U40" s="23"/>
      <c r="V40" s="24"/>
      <c r="W40" s="21" t="s">
        <v>33</v>
      </c>
      <c r="X40" s="16" t="s">
        <v>262</v>
      </c>
      <c r="Y40" s="22"/>
      <c r="Z40" s="21"/>
      <c r="AA40" s="21"/>
      <c r="AB40" s="21"/>
      <c r="AC40" s="21"/>
      <c r="AD40" s="21"/>
      <c r="AE40" s="21"/>
      <c r="AF40" s="19" t="s">
        <v>195</v>
      </c>
      <c r="AG40" s="52" t="s">
        <v>196</v>
      </c>
      <c r="AH40" s="38" t="s">
        <v>64</v>
      </c>
      <c r="AI40" s="5"/>
      <c r="AJ40" s="2" t="e">
        <f>VLOOKUP(A41,[1]QLKT!$AA$10:$AC$111,3,0)</f>
        <v>#N/A</v>
      </c>
      <c r="AK40" s="2" t="e">
        <f>VLOOKUP(A40,[3]Sheet1!$A$1:$E$81,5,0)</f>
        <v>#N/A</v>
      </c>
    </row>
    <row r="41" spans="1:40" ht="42.75" customHeight="1">
      <c r="A41" s="1" t="str">
        <f t="shared" si="0"/>
        <v>Nguyễn Thị Thúy Thảo 06/09/1990</v>
      </c>
      <c r="B41" s="16">
        <v>35</v>
      </c>
      <c r="C41" s="16">
        <v>19057068</v>
      </c>
      <c r="D41" s="28" t="s">
        <v>372</v>
      </c>
      <c r="E41" s="29" t="s">
        <v>227</v>
      </c>
      <c r="F41" s="18"/>
      <c r="G41" s="19" t="s">
        <v>228</v>
      </c>
      <c r="H41" s="16" t="s">
        <v>131</v>
      </c>
      <c r="I41" s="16" t="s">
        <v>37</v>
      </c>
      <c r="J41" s="16" t="s">
        <v>154</v>
      </c>
      <c r="K41" s="16" t="s">
        <v>167</v>
      </c>
      <c r="L41" s="16"/>
      <c r="M41" s="21"/>
      <c r="N41" s="21"/>
      <c r="O41" s="16" t="s">
        <v>229</v>
      </c>
      <c r="P41" s="16" t="s">
        <v>230</v>
      </c>
      <c r="Q41" s="16" t="s">
        <v>157</v>
      </c>
      <c r="R41" s="16" t="s">
        <v>231</v>
      </c>
      <c r="S41" s="21"/>
      <c r="T41" s="22"/>
      <c r="U41" s="23"/>
      <c r="V41" s="24"/>
      <c r="W41" s="21" t="s">
        <v>33</v>
      </c>
      <c r="X41" s="16" t="s">
        <v>182</v>
      </c>
      <c r="Y41" s="22"/>
      <c r="Z41" s="21"/>
      <c r="AA41" s="21"/>
      <c r="AB41" s="21"/>
      <c r="AC41" s="21"/>
      <c r="AD41" s="21"/>
      <c r="AE41" s="21"/>
      <c r="AF41" s="19" t="s">
        <v>232</v>
      </c>
      <c r="AG41" s="52" t="s">
        <v>233</v>
      </c>
      <c r="AH41" s="38"/>
      <c r="AI41" s="5"/>
      <c r="AJ41" s="2" t="e">
        <f>VLOOKUP(A42,[1]QLKT!$AA$10:$AC$111,3,0)</f>
        <v>#N/A</v>
      </c>
      <c r="AK41" s="2" t="e">
        <f>VLOOKUP(A41,[3]Sheet1!$A$1:$E$81,5,0)</f>
        <v>#N/A</v>
      </c>
    </row>
    <row r="42" spans="1:40" ht="42.75" customHeight="1">
      <c r="A42" s="1" t="str">
        <f t="shared" si="0"/>
        <v>Lê Thị Thu Trang 22/11/1991</v>
      </c>
      <c r="B42" s="16">
        <v>36</v>
      </c>
      <c r="C42" s="16">
        <v>18057676</v>
      </c>
      <c r="D42" s="28" t="s">
        <v>214</v>
      </c>
      <c r="E42" s="29" t="s">
        <v>215</v>
      </c>
      <c r="F42" s="18"/>
      <c r="G42" s="19" t="s">
        <v>216</v>
      </c>
      <c r="H42" s="16" t="s">
        <v>267</v>
      </c>
      <c r="I42" s="16" t="s">
        <v>37</v>
      </c>
      <c r="J42" s="16" t="s">
        <v>335</v>
      </c>
      <c r="K42" s="16" t="s">
        <v>39</v>
      </c>
      <c r="L42" s="16"/>
      <c r="M42" s="21"/>
      <c r="N42" s="21"/>
      <c r="O42" s="16" t="s">
        <v>336</v>
      </c>
      <c r="P42" s="16" t="s">
        <v>337</v>
      </c>
      <c r="Q42" s="16" t="s">
        <v>338</v>
      </c>
      <c r="R42" s="16" t="s">
        <v>339</v>
      </c>
      <c r="S42" s="21"/>
      <c r="T42" s="22"/>
      <c r="U42" s="23"/>
      <c r="V42" s="24"/>
      <c r="W42" s="21" t="s">
        <v>33</v>
      </c>
      <c r="X42" s="16" t="s">
        <v>262</v>
      </c>
      <c r="Y42" s="22"/>
      <c r="Z42" s="21"/>
      <c r="AA42" s="21"/>
      <c r="AB42" s="21"/>
      <c r="AC42" s="21"/>
      <c r="AD42" s="21"/>
      <c r="AE42" s="21"/>
      <c r="AF42" s="19" t="s">
        <v>217</v>
      </c>
      <c r="AG42" s="52" t="s">
        <v>218</v>
      </c>
      <c r="AH42" s="38">
        <v>7350</v>
      </c>
      <c r="AI42" s="5"/>
      <c r="AJ42" s="2" t="e">
        <f>VLOOKUP(A43,[1]QLKT!$AA$10:$AC$111,3,0)</f>
        <v>#N/A</v>
      </c>
      <c r="AK42" s="2" t="e">
        <f>VLOOKUP(A42,[3]Sheet1!$A$1:$E$81,5,0)</f>
        <v>#N/A</v>
      </c>
    </row>
    <row r="43" spans="1:40" ht="42.75" customHeight="1">
      <c r="A43" s="1"/>
      <c r="B43" s="16">
        <v>37</v>
      </c>
      <c r="C43" s="16">
        <v>18057745</v>
      </c>
      <c r="D43" s="28" t="s">
        <v>67</v>
      </c>
      <c r="E43" s="29" t="s">
        <v>68</v>
      </c>
      <c r="F43" s="18"/>
      <c r="G43" s="19" t="s">
        <v>69</v>
      </c>
      <c r="H43" s="16" t="s">
        <v>207</v>
      </c>
      <c r="I43" s="16" t="s">
        <v>37</v>
      </c>
      <c r="J43" s="16" t="s">
        <v>371</v>
      </c>
      <c r="K43" s="16" t="s">
        <v>39</v>
      </c>
      <c r="L43" s="16"/>
      <c r="M43" s="21" t="s">
        <v>45</v>
      </c>
      <c r="N43" s="21"/>
      <c r="O43" s="16" t="s">
        <v>274</v>
      </c>
      <c r="P43" s="16" t="s">
        <v>275</v>
      </c>
      <c r="Q43" s="16" t="s">
        <v>81</v>
      </c>
      <c r="R43" s="16" t="s">
        <v>276</v>
      </c>
      <c r="S43" s="21"/>
      <c r="T43" s="22"/>
      <c r="U43" s="23"/>
      <c r="V43" s="24"/>
      <c r="W43" s="21" t="s">
        <v>36</v>
      </c>
      <c r="X43" s="16" t="s">
        <v>262</v>
      </c>
      <c r="Y43" s="22"/>
      <c r="Z43" s="21"/>
      <c r="AA43" s="21"/>
      <c r="AB43" s="21"/>
      <c r="AC43" s="21"/>
      <c r="AD43" s="21"/>
      <c r="AE43" s="21"/>
      <c r="AF43" s="19" t="s">
        <v>70</v>
      </c>
      <c r="AG43" s="52" t="s">
        <v>71</v>
      </c>
      <c r="AH43" s="38" t="s">
        <v>64</v>
      </c>
      <c r="AI43" s="5">
        <v>1</v>
      </c>
      <c r="AJ43" s="2" t="e">
        <f>VLOOKUP(#REF!,[1]QLKT!$AA$10:$AC$111,3,0)</f>
        <v>#REF!</v>
      </c>
      <c r="AK43" s="2" t="e">
        <f>VLOOKUP(A43,[3]Sheet1!$A$1:$E$81,5,0)</f>
        <v>#N/A</v>
      </c>
    </row>
    <row r="44" spans="1:40" ht="39" customHeight="1">
      <c r="A44" s="27" t="str">
        <f>TRIM(D44)&amp;" "&amp;TRIM(E44)&amp;" "&amp;TRIM(G44)</f>
        <v xml:space="preserve">  </v>
      </c>
      <c r="B44" s="166" t="s">
        <v>370</v>
      </c>
      <c r="C44" s="166"/>
      <c r="D44" s="166"/>
      <c r="E44" s="166"/>
      <c r="F44" s="166"/>
      <c r="G44" s="166"/>
    </row>
  </sheetData>
  <sortState ref="B7:AN44">
    <sortCondition ref="E7:E44"/>
    <sortCondition ref="D7:D44"/>
  </sortState>
  <mergeCells count="3">
    <mergeCell ref="B4:AF4"/>
    <mergeCell ref="B44:G44"/>
    <mergeCell ref="D6:E6"/>
  </mergeCells>
  <hyperlinks>
    <hyperlink ref="AG26" r:id="rId1"/>
    <hyperlink ref="AG17" r:id="rId2"/>
    <hyperlink ref="AG11" r:id="rId3"/>
    <hyperlink ref="AG36" r:id="rId4"/>
    <hyperlink ref="AG43" r:id="rId5"/>
    <hyperlink ref="AG9" r:id="rId6"/>
    <hyperlink ref="AG15" r:id="rId7"/>
    <hyperlink ref="AG19" r:id="rId8"/>
    <hyperlink ref="AG33" r:id="rId9"/>
    <hyperlink ref="AG22" r:id="rId10"/>
    <hyperlink ref="AG16" r:id="rId11"/>
    <hyperlink ref="AG12" r:id="rId12"/>
    <hyperlink ref="AG14" r:id="rId13"/>
    <hyperlink ref="AG27" r:id="rId14"/>
    <hyperlink ref="AG32" r:id="rId15"/>
    <hyperlink ref="AG10" r:id="rId16"/>
    <hyperlink ref="AG39" r:id="rId17"/>
    <hyperlink ref="AG18" r:id="rId18"/>
    <hyperlink ref="AG35" r:id="rId19"/>
    <hyperlink ref="AG25" r:id="rId20"/>
    <hyperlink ref="AG28" r:id="rId21"/>
    <hyperlink ref="AG21" r:id="rId22"/>
    <hyperlink ref="AG40" r:id="rId23"/>
    <hyperlink ref="AG7" r:id="rId24"/>
    <hyperlink ref="AG20" r:id="rId25"/>
    <hyperlink ref="AG23" r:id="rId26"/>
    <hyperlink ref="AG42" r:id="rId27"/>
    <hyperlink ref="AG37" r:id="rId28"/>
    <hyperlink ref="AG29" r:id="rId29"/>
    <hyperlink ref="AG41" r:id="rId30"/>
    <hyperlink ref="AG30" r:id="rId31"/>
    <hyperlink ref="AG8" r:id="rId32"/>
    <hyperlink ref="AF13" r:id="rId33" display="dungnissanthanglong@gmail.com"/>
    <hyperlink ref="AG13" r:id="rId34"/>
    <hyperlink ref="AG34" r:id="rId35"/>
    <hyperlink ref="AG24" r:id="rId36"/>
    <hyperlink ref="AG31" r:id="rId37"/>
  </hyperlinks>
  <pageMargins left="0.19685039370078741" right="0.19685039370078741" top="0.51181102362204722" bottom="0.51181102362204722" header="0" footer="0"/>
  <pageSetup paperSize="9" scale="90" orientation="portrait" horizontalDpi="4294967295" verticalDpi="4294967295" r:id="rId38"/>
  <headerFooter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DS chot ngay 20.3.2021</vt:lpstr>
      <vt:lpstr>DS tot nghiep</vt:lpstr>
      <vt:lpstr>cHUA HOAN THIEN</vt:lpstr>
      <vt:lpstr>DS gui KHTC</vt:lpstr>
      <vt:lpstr>'cHUA HOAN THIEN'!Print_Area</vt:lpstr>
      <vt:lpstr>'DS chot ngay 20.3.2021'!Print_Area</vt:lpstr>
      <vt:lpstr>'DS gui KHTC'!Print_Area</vt:lpstr>
      <vt:lpstr>'DS tot nghiep'!Print_Area</vt:lpstr>
      <vt:lpstr>'cHUA HOAN THIEN'!Print_Titles</vt:lpstr>
      <vt:lpstr>'DS chot ngay 20.3.2021'!Print_Titles</vt:lpstr>
      <vt:lpstr>'DS gui KHTC'!Print_Titles</vt:lpstr>
      <vt:lpstr>'DS tot nghiep'!Print_Titles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Minh Pham</cp:lastModifiedBy>
  <cp:lastPrinted>2021-06-24T03:33:27Z</cp:lastPrinted>
  <dcterms:created xsi:type="dcterms:W3CDTF">2014-09-19T09:59:09Z</dcterms:created>
  <dcterms:modified xsi:type="dcterms:W3CDTF">2021-07-08T03:07:03Z</dcterms:modified>
</cp:coreProperties>
</file>